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pping for Change\Dropbox (Mapping for Change)\MfC Team Folder\Projects\Ongoing\Lambeth Air Quality Monitoring Project\"/>
    </mc:Choice>
  </mc:AlternateContent>
  <bookViews>
    <workbookView xWindow="0" yWindow="0" windowWidth="28800" windowHeight="11730" activeTab="5"/>
  </bookViews>
  <sheets>
    <sheet name="November 16" sheetId="1" r:id="rId1"/>
    <sheet name="December 16" sheetId="2" r:id="rId2"/>
    <sheet name="January 17" sheetId="3" r:id="rId3"/>
    <sheet name="February 17" sheetId="4" r:id="rId4"/>
    <sheet name="March 17" sheetId="5" r:id="rId5"/>
    <sheet name="April 17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5" l="1"/>
  <c r="K36" i="5"/>
  <c r="L36" i="5" s="1"/>
  <c r="N36" i="5" s="1"/>
  <c r="O36" i="5" s="1"/>
  <c r="M35" i="5"/>
  <c r="K35" i="5"/>
  <c r="L35" i="5" s="1"/>
  <c r="N35" i="5" s="1"/>
  <c r="O35" i="5" s="1"/>
  <c r="M34" i="5"/>
  <c r="K34" i="5"/>
  <c r="L34" i="5" s="1"/>
  <c r="N34" i="5" s="1"/>
  <c r="O34" i="5" s="1"/>
  <c r="M33" i="5"/>
  <c r="K33" i="5"/>
  <c r="L33" i="5" s="1"/>
  <c r="N33" i="5" s="1"/>
  <c r="O33" i="5" s="1"/>
  <c r="M32" i="5"/>
  <c r="L32" i="5"/>
  <c r="N32" i="5" s="1"/>
  <c r="O32" i="5" s="1"/>
  <c r="K32" i="5"/>
  <c r="M31" i="5"/>
  <c r="K31" i="5"/>
  <c r="L31" i="5" s="1"/>
  <c r="N31" i="5" s="1"/>
  <c r="O31" i="5" s="1"/>
  <c r="M30" i="5"/>
  <c r="K30" i="5"/>
  <c r="L30" i="5" s="1"/>
  <c r="M29" i="5"/>
  <c r="K29" i="5"/>
  <c r="L29" i="5" s="1"/>
  <c r="N29" i="5" s="1"/>
  <c r="O29" i="5" s="1"/>
  <c r="M28" i="5"/>
  <c r="K28" i="5"/>
  <c r="L28" i="5" s="1"/>
  <c r="N28" i="5" s="1"/>
  <c r="O28" i="5" s="1"/>
  <c r="M27" i="5"/>
  <c r="K27" i="5"/>
  <c r="L27" i="5" s="1"/>
  <c r="N27" i="5" s="1"/>
  <c r="O27" i="5" s="1"/>
  <c r="M26" i="5"/>
  <c r="K26" i="5"/>
  <c r="L26" i="5" s="1"/>
  <c r="N26" i="5" s="1"/>
  <c r="O26" i="5" s="1"/>
  <c r="M25" i="5"/>
  <c r="K25" i="5"/>
  <c r="L25" i="5" s="1"/>
  <c r="N25" i="5" s="1"/>
  <c r="O25" i="5" s="1"/>
  <c r="M24" i="5"/>
  <c r="K24" i="5"/>
  <c r="L24" i="5" s="1"/>
  <c r="N24" i="5" s="1"/>
  <c r="O24" i="5" s="1"/>
  <c r="M23" i="5"/>
  <c r="K23" i="5"/>
  <c r="L23" i="5" s="1"/>
  <c r="M22" i="5"/>
  <c r="L22" i="5"/>
  <c r="N22" i="5" s="1"/>
  <c r="O22" i="5" s="1"/>
  <c r="K22" i="5"/>
  <c r="M21" i="5"/>
  <c r="K21" i="5"/>
  <c r="L21" i="5" s="1"/>
  <c r="N21" i="5" s="1"/>
  <c r="O21" i="5" s="1"/>
  <c r="M20" i="5"/>
  <c r="L20" i="5"/>
  <c r="K20" i="5"/>
  <c r="M19" i="5"/>
  <c r="K19" i="5"/>
  <c r="L19" i="5" s="1"/>
  <c r="N19" i="5" s="1"/>
  <c r="O19" i="5" s="1"/>
  <c r="M18" i="5"/>
  <c r="K18" i="5"/>
  <c r="L18" i="5" s="1"/>
  <c r="N18" i="5" s="1"/>
  <c r="O18" i="5" s="1"/>
  <c r="M17" i="5"/>
  <c r="K17" i="5"/>
  <c r="L17" i="5" s="1"/>
  <c r="M16" i="5"/>
  <c r="K16" i="5"/>
  <c r="L16" i="5" s="1"/>
  <c r="N16" i="5" s="1"/>
  <c r="O16" i="5" s="1"/>
  <c r="M15" i="5"/>
  <c r="K15" i="5"/>
  <c r="L15" i="5" s="1"/>
  <c r="M14" i="5"/>
  <c r="N14" i="5" s="1"/>
  <c r="O14" i="5" s="1"/>
  <c r="L14" i="5"/>
  <c r="K14" i="5"/>
  <c r="M13" i="5"/>
  <c r="K13" i="5"/>
  <c r="L13" i="5" s="1"/>
  <c r="N13" i="5" s="1"/>
  <c r="O13" i="5" s="1"/>
  <c r="M12" i="5"/>
  <c r="K12" i="5"/>
  <c r="L12" i="5" s="1"/>
  <c r="N12" i="5" s="1"/>
  <c r="O12" i="5" s="1"/>
  <c r="M11" i="5"/>
  <c r="K11" i="5"/>
  <c r="L11" i="5" s="1"/>
  <c r="M10" i="5"/>
  <c r="L10" i="5"/>
  <c r="N10" i="5" s="1"/>
  <c r="O10" i="5" s="1"/>
  <c r="K10" i="5"/>
  <c r="M9" i="5"/>
  <c r="K9" i="5"/>
  <c r="L9" i="5" s="1"/>
  <c r="N9" i="5" s="1"/>
  <c r="O9" i="5" s="1"/>
  <c r="M8" i="5"/>
  <c r="L8" i="5"/>
  <c r="K8" i="5"/>
  <c r="M7" i="5"/>
  <c r="K7" i="5"/>
  <c r="L7" i="5" s="1"/>
  <c r="N7" i="5" s="1"/>
  <c r="O7" i="5" s="1"/>
  <c r="M6" i="5"/>
  <c r="K6" i="5"/>
  <c r="L6" i="5" s="1"/>
  <c r="N6" i="5" s="1"/>
  <c r="O6" i="5" s="1"/>
  <c r="M5" i="5"/>
  <c r="K5" i="5"/>
  <c r="L5" i="5" s="1"/>
  <c r="M4" i="5"/>
  <c r="L4" i="5"/>
  <c r="N4" i="5" s="1"/>
  <c r="O4" i="5" s="1"/>
  <c r="K4" i="5"/>
  <c r="M3" i="5"/>
  <c r="K3" i="5"/>
  <c r="L3" i="5" s="1"/>
  <c r="N3" i="5" s="1"/>
  <c r="O3" i="5" s="1"/>
  <c r="M2" i="5"/>
  <c r="K2" i="5"/>
  <c r="L2" i="5" s="1"/>
  <c r="N2" i="5" s="1"/>
  <c r="O2" i="5" s="1"/>
  <c r="M36" i="6"/>
  <c r="K36" i="6"/>
  <c r="L36" i="6" s="1"/>
  <c r="N36" i="6" s="1"/>
  <c r="O36" i="6" s="1"/>
  <c r="M35" i="6"/>
  <c r="K35" i="6"/>
  <c r="L35" i="6" s="1"/>
  <c r="N35" i="6" s="1"/>
  <c r="O35" i="6" s="1"/>
  <c r="M34" i="6"/>
  <c r="K34" i="6"/>
  <c r="L34" i="6" s="1"/>
  <c r="N34" i="6" s="1"/>
  <c r="O34" i="6" s="1"/>
  <c r="M33" i="6"/>
  <c r="K33" i="6"/>
  <c r="L33" i="6" s="1"/>
  <c r="M32" i="6"/>
  <c r="K32" i="6"/>
  <c r="L32" i="6" s="1"/>
  <c r="N32" i="6" s="1"/>
  <c r="O32" i="6" s="1"/>
  <c r="M31" i="6"/>
  <c r="K31" i="6"/>
  <c r="L31" i="6" s="1"/>
  <c r="N31" i="6" s="1"/>
  <c r="O31" i="6" s="1"/>
  <c r="M30" i="6"/>
  <c r="K30" i="6"/>
  <c r="L30" i="6" s="1"/>
  <c r="M29" i="6"/>
  <c r="K29" i="6"/>
  <c r="L29" i="6" s="1"/>
  <c r="N29" i="6" s="1"/>
  <c r="O29" i="6" s="1"/>
  <c r="M28" i="6"/>
  <c r="K28" i="6"/>
  <c r="L28" i="6" s="1"/>
  <c r="N28" i="6" s="1"/>
  <c r="O28" i="6" s="1"/>
  <c r="M27" i="6"/>
  <c r="L27" i="6"/>
  <c r="N27" i="6" s="1"/>
  <c r="O27" i="6" s="1"/>
  <c r="K27" i="6"/>
  <c r="M26" i="6"/>
  <c r="K26" i="6"/>
  <c r="L26" i="6" s="1"/>
  <c r="N26" i="6" s="1"/>
  <c r="O26" i="6" s="1"/>
  <c r="M25" i="6"/>
  <c r="K25" i="6"/>
  <c r="L25" i="6" s="1"/>
  <c r="M24" i="6"/>
  <c r="K24" i="6"/>
  <c r="L24" i="6" s="1"/>
  <c r="N24" i="6" s="1"/>
  <c r="O24" i="6" s="1"/>
  <c r="M23" i="6"/>
  <c r="K23" i="6"/>
  <c r="L23" i="6" s="1"/>
  <c r="N23" i="6" s="1"/>
  <c r="O23" i="6" s="1"/>
  <c r="M22" i="6"/>
  <c r="K22" i="6"/>
  <c r="L22" i="6" s="1"/>
  <c r="M21" i="6"/>
  <c r="K21" i="6"/>
  <c r="L21" i="6" s="1"/>
  <c r="N21" i="6" s="1"/>
  <c r="O21" i="6" s="1"/>
  <c r="M20" i="6"/>
  <c r="L20" i="6"/>
  <c r="K20" i="6"/>
  <c r="M19" i="6"/>
  <c r="L19" i="6"/>
  <c r="N19" i="6" s="1"/>
  <c r="O19" i="6" s="1"/>
  <c r="K19" i="6"/>
  <c r="M18" i="6"/>
  <c r="K18" i="6"/>
  <c r="L18" i="6" s="1"/>
  <c r="N18" i="6" s="1"/>
  <c r="O18" i="6" s="1"/>
  <c r="M17" i="6"/>
  <c r="K17" i="6"/>
  <c r="L17" i="6" s="1"/>
  <c r="M16" i="6"/>
  <c r="K16" i="6"/>
  <c r="L16" i="6" s="1"/>
  <c r="N16" i="6" s="1"/>
  <c r="O16" i="6" s="1"/>
  <c r="M15" i="6"/>
  <c r="K15" i="6"/>
  <c r="L15" i="6" s="1"/>
  <c r="N15" i="6" s="1"/>
  <c r="O15" i="6" s="1"/>
  <c r="M14" i="6"/>
  <c r="K14" i="6"/>
  <c r="L14" i="6" s="1"/>
  <c r="M13" i="6"/>
  <c r="K13" i="6"/>
  <c r="L13" i="6" s="1"/>
  <c r="N13" i="6" s="1"/>
  <c r="O13" i="6" s="1"/>
  <c r="M12" i="6"/>
  <c r="K12" i="6"/>
  <c r="L12" i="6" s="1"/>
  <c r="M11" i="6"/>
  <c r="K11" i="6"/>
  <c r="L11" i="6" s="1"/>
  <c r="N11" i="6" s="1"/>
  <c r="O11" i="6" s="1"/>
  <c r="M10" i="6"/>
  <c r="K10" i="6"/>
  <c r="L10" i="6" s="1"/>
  <c r="M9" i="6"/>
  <c r="K9" i="6"/>
  <c r="L9" i="6" s="1"/>
  <c r="N9" i="6" s="1"/>
  <c r="O9" i="6" s="1"/>
  <c r="M8" i="6"/>
  <c r="K8" i="6"/>
  <c r="L8" i="6" s="1"/>
  <c r="M7" i="6"/>
  <c r="L7" i="6"/>
  <c r="N7" i="6" s="1"/>
  <c r="O7" i="6" s="1"/>
  <c r="K7" i="6"/>
  <c r="M6" i="6"/>
  <c r="K6" i="6"/>
  <c r="L6" i="6" s="1"/>
  <c r="N6" i="6" s="1"/>
  <c r="O6" i="6" s="1"/>
  <c r="M5" i="6"/>
  <c r="K5" i="6"/>
  <c r="L5" i="6" s="1"/>
  <c r="M4" i="6"/>
  <c r="K4" i="6"/>
  <c r="L4" i="6" s="1"/>
  <c r="N4" i="6" s="1"/>
  <c r="O4" i="6" s="1"/>
  <c r="M3" i="6"/>
  <c r="L3" i="6"/>
  <c r="K3" i="6"/>
  <c r="M2" i="6"/>
  <c r="K2" i="6"/>
  <c r="L2" i="6" s="1"/>
  <c r="N2" i="6" s="1"/>
  <c r="O2" i="6" s="1"/>
  <c r="M36" i="4"/>
  <c r="L36" i="4"/>
  <c r="N36" i="4" s="1"/>
  <c r="O36" i="4" s="1"/>
  <c r="K36" i="4"/>
  <c r="M35" i="4"/>
  <c r="K35" i="4"/>
  <c r="L35" i="4" s="1"/>
  <c r="M34" i="4"/>
  <c r="K34" i="4"/>
  <c r="L34" i="4" s="1"/>
  <c r="M33" i="4"/>
  <c r="K33" i="4"/>
  <c r="L33" i="4" s="1"/>
  <c r="N33" i="4" s="1"/>
  <c r="O33" i="4" s="1"/>
  <c r="M32" i="4"/>
  <c r="K32" i="4"/>
  <c r="L32" i="4" s="1"/>
  <c r="N32" i="4" s="1"/>
  <c r="O32" i="4" s="1"/>
  <c r="M31" i="4"/>
  <c r="K31" i="4"/>
  <c r="L31" i="4" s="1"/>
  <c r="M30" i="4"/>
  <c r="K30" i="4"/>
  <c r="L30" i="4" s="1"/>
  <c r="N30" i="4" s="1"/>
  <c r="O30" i="4" s="1"/>
  <c r="M29" i="4"/>
  <c r="K29" i="4"/>
  <c r="L29" i="4" s="1"/>
  <c r="M28" i="4"/>
  <c r="K28" i="4"/>
  <c r="L28" i="4" s="1"/>
  <c r="N28" i="4" s="1"/>
  <c r="O28" i="4" s="1"/>
  <c r="M27" i="4"/>
  <c r="K27" i="4"/>
  <c r="L27" i="4" s="1"/>
  <c r="M26" i="4"/>
  <c r="K26" i="4"/>
  <c r="L26" i="4" s="1"/>
  <c r="N26" i="4" s="1"/>
  <c r="O26" i="4" s="1"/>
  <c r="M25" i="4"/>
  <c r="K25" i="4"/>
  <c r="L25" i="4" s="1"/>
  <c r="M24" i="4"/>
  <c r="L24" i="4"/>
  <c r="N24" i="4" s="1"/>
  <c r="O24" i="4" s="1"/>
  <c r="K24" i="4"/>
  <c r="M23" i="4"/>
  <c r="K23" i="4"/>
  <c r="L23" i="4" s="1"/>
  <c r="N23" i="4" s="1"/>
  <c r="O23" i="4" s="1"/>
  <c r="M22" i="4"/>
  <c r="K22" i="4"/>
  <c r="L22" i="4" s="1"/>
  <c r="M21" i="4"/>
  <c r="K21" i="4"/>
  <c r="L21" i="4" s="1"/>
  <c r="N21" i="4" s="1"/>
  <c r="O21" i="4" s="1"/>
  <c r="M20" i="4"/>
  <c r="L20" i="4"/>
  <c r="K20" i="4"/>
  <c r="M19" i="4"/>
  <c r="K19" i="4"/>
  <c r="L19" i="4" s="1"/>
  <c r="N19" i="4" s="1"/>
  <c r="O19" i="4" s="1"/>
  <c r="M18" i="4"/>
  <c r="K18" i="4"/>
  <c r="L18" i="4" s="1"/>
  <c r="M17" i="4"/>
  <c r="K17" i="4"/>
  <c r="L17" i="4" s="1"/>
  <c r="N17" i="4" s="1"/>
  <c r="O17" i="4" s="1"/>
  <c r="M16" i="4"/>
  <c r="K16" i="4"/>
  <c r="L16" i="4" s="1"/>
  <c r="N16" i="4" s="1"/>
  <c r="O16" i="4" s="1"/>
  <c r="M15" i="4"/>
  <c r="K15" i="4"/>
  <c r="L15" i="4" s="1"/>
  <c r="M14" i="4"/>
  <c r="K14" i="4"/>
  <c r="L14" i="4" s="1"/>
  <c r="N14" i="4" s="1"/>
  <c r="O14" i="4" s="1"/>
  <c r="M13" i="4"/>
  <c r="K13" i="4"/>
  <c r="L13" i="4" s="1"/>
  <c r="M12" i="4"/>
  <c r="K12" i="4"/>
  <c r="L12" i="4" s="1"/>
  <c r="N12" i="4" s="1"/>
  <c r="O12" i="4" s="1"/>
  <c r="M11" i="4"/>
  <c r="K11" i="4"/>
  <c r="L11" i="4" s="1"/>
  <c r="M10" i="4"/>
  <c r="K10" i="4"/>
  <c r="L10" i="4" s="1"/>
  <c r="M9" i="4"/>
  <c r="K9" i="4"/>
  <c r="L9" i="4" s="1"/>
  <c r="N9" i="4" s="1"/>
  <c r="O9" i="4" s="1"/>
  <c r="M8" i="4"/>
  <c r="L8" i="4"/>
  <c r="K8" i="4"/>
  <c r="M7" i="4"/>
  <c r="L7" i="4"/>
  <c r="K7" i="4"/>
  <c r="M6" i="4"/>
  <c r="K6" i="4"/>
  <c r="L6" i="4" s="1"/>
  <c r="N6" i="4" s="1"/>
  <c r="O6" i="4" s="1"/>
  <c r="M5" i="4"/>
  <c r="K5" i="4"/>
  <c r="L5" i="4" s="1"/>
  <c r="M4" i="4"/>
  <c r="K4" i="4"/>
  <c r="L4" i="4" s="1"/>
  <c r="N4" i="4" s="1"/>
  <c r="O4" i="4" s="1"/>
  <c r="M3" i="4"/>
  <c r="K3" i="4"/>
  <c r="L3" i="4" s="1"/>
  <c r="M2" i="4"/>
  <c r="K2" i="4"/>
  <c r="L2" i="4" s="1"/>
  <c r="M36" i="3"/>
  <c r="K36" i="3"/>
  <c r="L36" i="3" s="1"/>
  <c r="N36" i="3" s="1"/>
  <c r="O36" i="3" s="1"/>
  <c r="M35" i="3"/>
  <c r="K35" i="3"/>
  <c r="L35" i="3" s="1"/>
  <c r="M34" i="3"/>
  <c r="K34" i="3"/>
  <c r="L34" i="3" s="1"/>
  <c r="M33" i="3"/>
  <c r="K33" i="3"/>
  <c r="L33" i="3" s="1"/>
  <c r="N33" i="3" s="1"/>
  <c r="O33" i="3" s="1"/>
  <c r="M32" i="3"/>
  <c r="L32" i="3"/>
  <c r="K32" i="3"/>
  <c r="M31" i="3"/>
  <c r="L31" i="3"/>
  <c r="K31" i="3"/>
  <c r="M30" i="3"/>
  <c r="K30" i="3"/>
  <c r="L30" i="3" s="1"/>
  <c r="N30" i="3" s="1"/>
  <c r="O30" i="3" s="1"/>
  <c r="M29" i="3"/>
  <c r="K29" i="3"/>
  <c r="L29" i="3" s="1"/>
  <c r="M28" i="3"/>
  <c r="K28" i="3"/>
  <c r="L28" i="3" s="1"/>
  <c r="N28" i="3" s="1"/>
  <c r="O28" i="3" s="1"/>
  <c r="M27" i="3"/>
  <c r="K27" i="3"/>
  <c r="L27" i="3" s="1"/>
  <c r="M26" i="3"/>
  <c r="K26" i="3"/>
  <c r="L26" i="3" s="1"/>
  <c r="M25" i="3"/>
  <c r="K25" i="3"/>
  <c r="L25" i="3" s="1"/>
  <c r="N25" i="3" s="1"/>
  <c r="O25" i="3" s="1"/>
  <c r="M24" i="3"/>
  <c r="L24" i="3"/>
  <c r="K24" i="3"/>
  <c r="M23" i="3"/>
  <c r="K23" i="3"/>
  <c r="L23" i="3" s="1"/>
  <c r="N23" i="3" s="1"/>
  <c r="O23" i="3" s="1"/>
  <c r="M22" i="3"/>
  <c r="K22" i="3"/>
  <c r="L22" i="3" s="1"/>
  <c r="M21" i="3"/>
  <c r="K21" i="3"/>
  <c r="L21" i="3" s="1"/>
  <c r="N21" i="3" s="1"/>
  <c r="O21" i="3" s="1"/>
  <c r="M20" i="3"/>
  <c r="K20" i="3"/>
  <c r="L20" i="3" s="1"/>
  <c r="N20" i="3" s="1"/>
  <c r="O20" i="3" s="1"/>
  <c r="M19" i="3"/>
  <c r="K19" i="3"/>
  <c r="L19" i="3" s="1"/>
  <c r="M18" i="3"/>
  <c r="K18" i="3"/>
  <c r="L18" i="3" s="1"/>
  <c r="N18" i="3" s="1"/>
  <c r="O18" i="3" s="1"/>
  <c r="M17" i="3"/>
  <c r="K17" i="3"/>
  <c r="L17" i="3" s="1"/>
  <c r="M16" i="3"/>
  <c r="K16" i="3"/>
  <c r="L16" i="3" s="1"/>
  <c r="N16" i="3" s="1"/>
  <c r="O16" i="3" s="1"/>
  <c r="M15" i="3"/>
  <c r="K15" i="3"/>
  <c r="L15" i="3" s="1"/>
  <c r="M14" i="3"/>
  <c r="K14" i="3"/>
  <c r="L14" i="3" s="1"/>
  <c r="N14" i="3" s="1"/>
  <c r="O14" i="3" s="1"/>
  <c r="M13" i="3"/>
  <c r="K13" i="3"/>
  <c r="L13" i="3" s="1"/>
  <c r="M12" i="3"/>
  <c r="L12" i="3"/>
  <c r="N12" i="3" s="1"/>
  <c r="O12" i="3" s="1"/>
  <c r="K12" i="3"/>
  <c r="M11" i="3"/>
  <c r="K11" i="3"/>
  <c r="L11" i="3" s="1"/>
  <c r="N11" i="3" s="1"/>
  <c r="O11" i="3" s="1"/>
  <c r="M10" i="3"/>
  <c r="K10" i="3"/>
  <c r="L10" i="3" s="1"/>
  <c r="M9" i="3"/>
  <c r="K9" i="3"/>
  <c r="L9" i="3" s="1"/>
  <c r="N9" i="3" s="1"/>
  <c r="O9" i="3" s="1"/>
  <c r="M8" i="3"/>
  <c r="L8" i="3"/>
  <c r="K8" i="3"/>
  <c r="M7" i="3"/>
  <c r="K7" i="3"/>
  <c r="L7" i="3" s="1"/>
  <c r="N7" i="3" s="1"/>
  <c r="O7" i="3" s="1"/>
  <c r="M6" i="3"/>
  <c r="K6" i="3"/>
  <c r="L6" i="3" s="1"/>
  <c r="M5" i="3"/>
  <c r="K5" i="3"/>
  <c r="L5" i="3" s="1"/>
  <c r="N5" i="3" s="1"/>
  <c r="O5" i="3" s="1"/>
  <c r="M4" i="3"/>
  <c r="K4" i="3"/>
  <c r="L4" i="3" s="1"/>
  <c r="N4" i="3" s="1"/>
  <c r="O4" i="3" s="1"/>
  <c r="M3" i="3"/>
  <c r="K3" i="3"/>
  <c r="L3" i="3" s="1"/>
  <c r="M2" i="3"/>
  <c r="K2" i="3"/>
  <c r="L2" i="3" s="1"/>
  <c r="N2" i="3" s="1"/>
  <c r="O2" i="3" s="1"/>
  <c r="M36" i="2"/>
  <c r="K36" i="2"/>
  <c r="L36" i="2" s="1"/>
  <c r="N35" i="2"/>
  <c r="O35" i="2" s="1"/>
  <c r="M35" i="2"/>
  <c r="L35" i="2"/>
  <c r="K35" i="2"/>
  <c r="M34" i="2"/>
  <c r="K34" i="2"/>
  <c r="L34" i="2" s="1"/>
  <c r="M33" i="2"/>
  <c r="K33" i="2"/>
  <c r="L33" i="2" s="1"/>
  <c r="N33" i="2" s="1"/>
  <c r="O33" i="2" s="1"/>
  <c r="M32" i="2"/>
  <c r="K32" i="2"/>
  <c r="L32" i="2" s="1"/>
  <c r="N32" i="2" s="1"/>
  <c r="O32" i="2" s="1"/>
  <c r="M31" i="2"/>
  <c r="K31" i="2"/>
  <c r="L31" i="2" s="1"/>
  <c r="N31" i="2" s="1"/>
  <c r="O31" i="2" s="1"/>
  <c r="M30" i="2"/>
  <c r="K30" i="2"/>
  <c r="L30" i="2" s="1"/>
  <c r="N30" i="2" s="1"/>
  <c r="O30" i="2" s="1"/>
  <c r="M29" i="2"/>
  <c r="L29" i="2"/>
  <c r="N29" i="2" s="1"/>
  <c r="O29" i="2" s="1"/>
  <c r="K29" i="2"/>
  <c r="M28" i="2"/>
  <c r="K28" i="2"/>
  <c r="L28" i="2" s="1"/>
  <c r="M27" i="2"/>
  <c r="L27" i="2"/>
  <c r="N27" i="2" s="1"/>
  <c r="O27" i="2" s="1"/>
  <c r="K27" i="2"/>
  <c r="M26" i="2"/>
  <c r="K26" i="2"/>
  <c r="L26" i="2" s="1"/>
  <c r="M25" i="2"/>
  <c r="K25" i="2"/>
  <c r="L25" i="2" s="1"/>
  <c r="N25" i="2" s="1"/>
  <c r="O25" i="2" s="1"/>
  <c r="M24" i="2"/>
  <c r="K24" i="2"/>
  <c r="L24" i="2" s="1"/>
  <c r="N24" i="2" s="1"/>
  <c r="O24" i="2" s="1"/>
  <c r="M23" i="2"/>
  <c r="K23" i="2"/>
  <c r="L23" i="2" s="1"/>
  <c r="N23" i="2" s="1"/>
  <c r="O23" i="2" s="1"/>
  <c r="M22" i="2"/>
  <c r="K22" i="2"/>
  <c r="L22" i="2" s="1"/>
  <c r="N22" i="2" s="1"/>
  <c r="O22" i="2" s="1"/>
  <c r="M21" i="2"/>
  <c r="L21" i="2"/>
  <c r="N21" i="2" s="1"/>
  <c r="O21" i="2" s="1"/>
  <c r="K21" i="2"/>
  <c r="M20" i="2"/>
  <c r="K20" i="2"/>
  <c r="L20" i="2" s="1"/>
  <c r="M19" i="2"/>
  <c r="K19" i="2"/>
  <c r="L19" i="2" s="1"/>
  <c r="N19" i="2" s="1"/>
  <c r="O19" i="2" s="1"/>
  <c r="M18" i="2"/>
  <c r="K18" i="2"/>
  <c r="L18" i="2" s="1"/>
  <c r="N18" i="2" s="1"/>
  <c r="O18" i="2" s="1"/>
  <c r="M17" i="2"/>
  <c r="L17" i="2"/>
  <c r="N17" i="2" s="1"/>
  <c r="O17" i="2" s="1"/>
  <c r="K17" i="2"/>
  <c r="M16" i="2"/>
  <c r="K16" i="2"/>
  <c r="L16" i="2" s="1"/>
  <c r="M15" i="2"/>
  <c r="K15" i="2"/>
  <c r="L15" i="2" s="1"/>
  <c r="N15" i="2" s="1"/>
  <c r="O15" i="2" s="1"/>
  <c r="M14" i="2"/>
  <c r="K14" i="2"/>
  <c r="L14" i="2" s="1"/>
  <c r="N14" i="2" s="1"/>
  <c r="O14" i="2" s="1"/>
  <c r="M13" i="2"/>
  <c r="L13" i="2"/>
  <c r="N13" i="2" s="1"/>
  <c r="O13" i="2" s="1"/>
  <c r="K13" i="2"/>
  <c r="M12" i="2"/>
  <c r="K12" i="2"/>
  <c r="L12" i="2" s="1"/>
  <c r="N11" i="2"/>
  <c r="O11" i="2" s="1"/>
  <c r="M11" i="2"/>
  <c r="L11" i="2"/>
  <c r="K11" i="2"/>
  <c r="M10" i="2"/>
  <c r="K10" i="2"/>
  <c r="L10" i="2" s="1"/>
  <c r="M9" i="2"/>
  <c r="K9" i="2"/>
  <c r="L9" i="2" s="1"/>
  <c r="N9" i="2" s="1"/>
  <c r="O9" i="2" s="1"/>
  <c r="M8" i="2"/>
  <c r="K8" i="2"/>
  <c r="L8" i="2" s="1"/>
  <c r="N8" i="2" s="1"/>
  <c r="O8" i="2" s="1"/>
  <c r="M7" i="2"/>
  <c r="K7" i="2"/>
  <c r="L7" i="2" s="1"/>
  <c r="N7" i="2" s="1"/>
  <c r="O7" i="2" s="1"/>
  <c r="M6" i="2"/>
  <c r="K6" i="2"/>
  <c r="L6" i="2" s="1"/>
  <c r="N6" i="2" s="1"/>
  <c r="O6" i="2" s="1"/>
  <c r="M5" i="2"/>
  <c r="L5" i="2"/>
  <c r="N5" i="2" s="1"/>
  <c r="O5" i="2" s="1"/>
  <c r="K5" i="2"/>
  <c r="M4" i="2"/>
  <c r="K4" i="2"/>
  <c r="L4" i="2" s="1"/>
  <c r="M3" i="2"/>
  <c r="K3" i="2"/>
  <c r="L3" i="2" s="1"/>
  <c r="M2" i="2"/>
  <c r="K2" i="2"/>
  <c r="L2" i="2" s="1"/>
  <c r="M36" i="1"/>
  <c r="K36" i="1"/>
  <c r="L36" i="1" s="1"/>
  <c r="M35" i="1"/>
  <c r="K35" i="1"/>
  <c r="L35" i="1" s="1"/>
  <c r="M34" i="1"/>
  <c r="K34" i="1"/>
  <c r="L34" i="1" s="1"/>
  <c r="M33" i="1"/>
  <c r="L33" i="1"/>
  <c r="K33" i="1"/>
  <c r="M32" i="1"/>
  <c r="K32" i="1"/>
  <c r="L32" i="1" s="1"/>
  <c r="M31" i="1"/>
  <c r="K31" i="1"/>
  <c r="L31" i="1" s="1"/>
  <c r="M30" i="1"/>
  <c r="K30" i="1"/>
  <c r="L30" i="1" s="1"/>
  <c r="M29" i="1"/>
  <c r="K29" i="1"/>
  <c r="L29" i="1" s="1"/>
  <c r="M28" i="1"/>
  <c r="K28" i="1"/>
  <c r="L28" i="1" s="1"/>
  <c r="M27" i="1"/>
  <c r="K27" i="1"/>
  <c r="L27" i="1" s="1"/>
  <c r="M26" i="1"/>
  <c r="K26" i="1"/>
  <c r="L26" i="1" s="1"/>
  <c r="M25" i="1"/>
  <c r="K25" i="1"/>
  <c r="L25" i="1" s="1"/>
  <c r="M24" i="1"/>
  <c r="K24" i="1"/>
  <c r="L24" i="1" s="1"/>
  <c r="M23" i="1"/>
  <c r="K23" i="1"/>
  <c r="L23" i="1" s="1"/>
  <c r="M22" i="1"/>
  <c r="K22" i="1"/>
  <c r="L22" i="1" s="1"/>
  <c r="M21" i="1"/>
  <c r="L21" i="1"/>
  <c r="K21" i="1"/>
  <c r="M20" i="1"/>
  <c r="K20" i="1"/>
  <c r="L20" i="1" s="1"/>
  <c r="M19" i="1"/>
  <c r="K19" i="1"/>
  <c r="L19" i="1" s="1"/>
  <c r="M18" i="1"/>
  <c r="K18" i="1"/>
  <c r="L18" i="1" s="1"/>
  <c r="M17" i="1"/>
  <c r="L17" i="1"/>
  <c r="K17" i="1"/>
  <c r="M16" i="1"/>
  <c r="K16" i="1"/>
  <c r="L16" i="1" s="1"/>
  <c r="M15" i="1"/>
  <c r="K15" i="1"/>
  <c r="L15" i="1" s="1"/>
  <c r="M14" i="1"/>
  <c r="L14" i="1"/>
  <c r="K14" i="1"/>
  <c r="M13" i="1"/>
  <c r="K13" i="1"/>
  <c r="L13" i="1" s="1"/>
  <c r="M12" i="1"/>
  <c r="K12" i="1"/>
  <c r="L12" i="1" s="1"/>
  <c r="M11" i="1"/>
  <c r="K11" i="1"/>
  <c r="L11" i="1" s="1"/>
  <c r="M10" i="1"/>
  <c r="K10" i="1"/>
  <c r="L10" i="1" s="1"/>
  <c r="M9" i="1"/>
  <c r="K9" i="1"/>
  <c r="L9" i="1" s="1"/>
  <c r="M8" i="1"/>
  <c r="K8" i="1"/>
  <c r="L8" i="1" s="1"/>
  <c r="M7" i="1"/>
  <c r="K7" i="1"/>
  <c r="L7" i="1" s="1"/>
  <c r="M6" i="1"/>
  <c r="L6" i="1"/>
  <c r="K6" i="1"/>
  <c r="M5" i="1"/>
  <c r="K5" i="1"/>
  <c r="L5" i="1" s="1"/>
  <c r="M4" i="1"/>
  <c r="K4" i="1"/>
  <c r="L4" i="1" s="1"/>
  <c r="M3" i="1"/>
  <c r="K3" i="1"/>
  <c r="L3" i="1" s="1"/>
  <c r="M2" i="1"/>
  <c r="K2" i="1"/>
  <c r="L2" i="1" s="1"/>
  <c r="N2" i="1" s="1"/>
  <c r="O2" i="1" s="1"/>
  <c r="N8" i="6" l="1"/>
  <c r="O8" i="6" s="1"/>
  <c r="N10" i="6"/>
  <c r="O10" i="6" s="1"/>
  <c r="N3" i="6"/>
  <c r="O3" i="6" s="1"/>
  <c r="N5" i="6"/>
  <c r="O5" i="6" s="1"/>
  <c r="N12" i="6"/>
  <c r="O12" i="6" s="1"/>
  <c r="N14" i="6"/>
  <c r="O14" i="6" s="1"/>
  <c r="N17" i="6"/>
  <c r="O17" i="6" s="1"/>
  <c r="N20" i="6"/>
  <c r="O20" i="6" s="1"/>
  <c r="N22" i="6"/>
  <c r="O22" i="6" s="1"/>
  <c r="N25" i="6"/>
  <c r="O25" i="6" s="1"/>
  <c r="N30" i="6"/>
  <c r="O30" i="6" s="1"/>
  <c r="N33" i="6"/>
  <c r="O33" i="6" s="1"/>
  <c r="N5" i="5"/>
  <c r="O5" i="5" s="1"/>
  <c r="N15" i="5"/>
  <c r="O15" i="5" s="1"/>
  <c r="N8" i="5"/>
  <c r="O8" i="5" s="1"/>
  <c r="N11" i="5"/>
  <c r="O11" i="5" s="1"/>
  <c r="N17" i="5"/>
  <c r="O17" i="5" s="1"/>
  <c r="N20" i="5"/>
  <c r="O20" i="5" s="1"/>
  <c r="N23" i="5"/>
  <c r="O23" i="5" s="1"/>
  <c r="N30" i="5"/>
  <c r="O30" i="5" s="1"/>
  <c r="N18" i="4"/>
  <c r="O18" i="4" s="1"/>
  <c r="N25" i="4"/>
  <c r="O25" i="4" s="1"/>
  <c r="N27" i="4"/>
  <c r="O27" i="4" s="1"/>
  <c r="N34" i="4"/>
  <c r="O34" i="4" s="1"/>
  <c r="N35" i="4"/>
  <c r="O35" i="4" s="1"/>
  <c r="N7" i="4"/>
  <c r="O7" i="4" s="1"/>
  <c r="N2" i="4"/>
  <c r="O2" i="4" s="1"/>
  <c r="N3" i="4"/>
  <c r="O3" i="4" s="1"/>
  <c r="N5" i="4"/>
  <c r="O5" i="4" s="1"/>
  <c r="N8" i="4"/>
  <c r="O8" i="4" s="1"/>
  <c r="N10" i="4"/>
  <c r="O10" i="4" s="1"/>
  <c r="N11" i="4"/>
  <c r="O11" i="4" s="1"/>
  <c r="N13" i="4"/>
  <c r="O13" i="4" s="1"/>
  <c r="N15" i="4"/>
  <c r="O15" i="4" s="1"/>
  <c r="N20" i="4"/>
  <c r="O20" i="4" s="1"/>
  <c r="N22" i="4"/>
  <c r="O22" i="4" s="1"/>
  <c r="N29" i="4"/>
  <c r="O29" i="4" s="1"/>
  <c r="N31" i="4"/>
  <c r="O31" i="4" s="1"/>
  <c r="N6" i="3"/>
  <c r="O6" i="3" s="1"/>
  <c r="N13" i="3"/>
  <c r="O13" i="3" s="1"/>
  <c r="N15" i="3"/>
  <c r="O15" i="3" s="1"/>
  <c r="N22" i="3"/>
  <c r="O22" i="3" s="1"/>
  <c r="N31" i="3"/>
  <c r="O31" i="3" s="1"/>
  <c r="N3" i="3"/>
  <c r="O3" i="3" s="1"/>
  <c r="N8" i="3"/>
  <c r="O8" i="3" s="1"/>
  <c r="N10" i="3"/>
  <c r="O10" i="3" s="1"/>
  <c r="N17" i="3"/>
  <c r="O17" i="3" s="1"/>
  <c r="N19" i="3"/>
  <c r="O19" i="3" s="1"/>
  <c r="N24" i="3"/>
  <c r="O24" i="3" s="1"/>
  <c r="N26" i="3"/>
  <c r="O26" i="3" s="1"/>
  <c r="N27" i="3"/>
  <c r="O27" i="3" s="1"/>
  <c r="N29" i="3"/>
  <c r="O29" i="3" s="1"/>
  <c r="N32" i="3"/>
  <c r="O32" i="3" s="1"/>
  <c r="N34" i="3"/>
  <c r="O34" i="3" s="1"/>
  <c r="N35" i="3"/>
  <c r="O35" i="3" s="1"/>
  <c r="N3" i="2"/>
  <c r="O3" i="2" s="1"/>
  <c r="N10" i="2"/>
  <c r="O10" i="2" s="1"/>
  <c r="N16" i="2"/>
  <c r="O16" i="2" s="1"/>
  <c r="N28" i="2"/>
  <c r="O28" i="2" s="1"/>
  <c r="N34" i="2"/>
  <c r="O34" i="2" s="1"/>
  <c r="N2" i="2"/>
  <c r="O2" i="2" s="1"/>
  <c r="N4" i="2"/>
  <c r="O4" i="2" s="1"/>
  <c r="N12" i="2"/>
  <c r="O12" i="2" s="1"/>
  <c r="N20" i="2"/>
  <c r="O20" i="2" s="1"/>
  <c r="N26" i="2"/>
  <c r="O26" i="2" s="1"/>
  <c r="N36" i="2"/>
  <c r="O36" i="2" s="1"/>
</calcChain>
</file>

<file path=xl/sharedStrings.xml><?xml version="1.0" encoding="utf-8"?>
<sst xmlns="http://schemas.openxmlformats.org/spreadsheetml/2006/main" count="684" uniqueCount="163">
  <si>
    <t>Site number</t>
  </si>
  <si>
    <t>Road name</t>
  </si>
  <si>
    <t>Location description</t>
  </si>
  <si>
    <t>Height above street level (m)</t>
  </si>
  <si>
    <t>Site Characteristics</t>
  </si>
  <si>
    <t>Tube barcode number</t>
  </si>
  <si>
    <t>Start date</t>
  </si>
  <si>
    <t>Start time</t>
  </si>
  <si>
    <t>End date</t>
  </si>
  <si>
    <t>End time</t>
  </si>
  <si>
    <t>Exposure (days)</t>
  </si>
  <si>
    <t>Exposure time calculation</t>
  </si>
  <si>
    <t>Total Exposure Time</t>
  </si>
  <si>
    <t>Exposure time minutes</t>
  </si>
  <si>
    <t>Tube condition</t>
  </si>
  <si>
    <r>
      <t>m</t>
    </r>
    <r>
      <rPr>
        <b/>
        <sz val="10"/>
        <rFont val="Arial"/>
        <family val="2"/>
      </rPr>
      <t>g/m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*</t>
    </r>
  </si>
  <si>
    <t>ppb *</t>
  </si>
  <si>
    <r>
      <rPr>
        <b/>
        <sz val="10"/>
        <rFont val="Calibri"/>
        <family val="2"/>
      </rPr>
      <t>µ</t>
    </r>
    <r>
      <rPr>
        <b/>
        <sz val="10"/>
        <rFont val="Arial"/>
        <family val="2"/>
      </rPr>
      <t>g NO</t>
    </r>
    <r>
      <rPr>
        <b/>
        <vertAlign val="subscript"/>
        <sz val="10"/>
        <rFont val="Arial"/>
        <family val="2"/>
      </rPr>
      <t>2</t>
    </r>
  </si>
  <si>
    <t>C1</t>
  </si>
  <si>
    <t>Grafton Way</t>
  </si>
  <si>
    <t>By Zebra crossing, South side</t>
  </si>
  <si>
    <t>Not far from construction site of Proton Beam</t>
  </si>
  <si>
    <t>good</t>
  </si>
  <si>
    <t>Upper Ground, London SE1 9PX</t>
  </si>
  <si>
    <t>Access road to National Theatre and Queens Walk, busy theatre complex, delivery vehicles, some cars</t>
  </si>
  <si>
    <t>Good</t>
  </si>
  <si>
    <t>Corner of concert hall approach opposite the Imax</t>
  </si>
  <si>
    <t>Main route to Waterloo Bridge</t>
  </si>
  <si>
    <t>St John's Church, 73 Waterloo Rd, London SE1 8TY</t>
  </si>
  <si>
    <t>Main traffic highway outside church building over path</t>
  </si>
  <si>
    <t xml:space="preserve">Clean </t>
  </si>
  <si>
    <t>Stamford Street, London, SE1 9NH</t>
  </si>
  <si>
    <t>Busy single carriageway, very high volume of traffic</t>
  </si>
  <si>
    <t>Perfect</t>
  </si>
  <si>
    <t>66 The Cut, London SE1 8LZ</t>
  </si>
  <si>
    <t>Busy shopping thoroughfare - heavily trafficked, busy junction and traffic calming measure</t>
  </si>
  <si>
    <t>14 Baylis Road, London SE1 7AA</t>
  </si>
  <si>
    <t>Outside Cubana, Lower Marsh, London SE1 7RG</t>
  </si>
  <si>
    <t>High street, market stalls</t>
  </si>
  <si>
    <t>69 Walpole House, 126 Westminster Bridge Road, SE1 7UN</t>
  </si>
  <si>
    <t>Balcony of block of flats on busy main road near traffic lights</t>
  </si>
  <si>
    <t>Intact and in situ</t>
  </si>
  <si>
    <t>52 Kennington Rd, London SE1 7BL</t>
  </si>
  <si>
    <t>The Clarence Centre, 6 St George’s Circus, London, SE1 6FE</t>
  </si>
  <si>
    <t xml:space="preserve">First floor window sill on busy road next to roundabout </t>
  </si>
  <si>
    <t>Eden Caterers, 199 Hercules Road, London SE1 7LD</t>
  </si>
  <si>
    <t>Building works at top of road - new hotel</t>
  </si>
  <si>
    <t>All ok</t>
  </si>
  <si>
    <t>Corner of Renfrew Road and Gilbert Road, SE11 4NL</t>
  </si>
  <si>
    <t>Residential street, no significant traffic or works</t>
  </si>
  <si>
    <t>Good condition</t>
  </si>
  <si>
    <t xml:space="preserve"> </t>
  </si>
  <si>
    <t>The Greenhouse, Myatt's Fields Park, Cormont Road, London, SE5 9RA</t>
  </si>
  <si>
    <t>Fine, untouched</t>
  </si>
  <si>
    <t>Flat 8 Doreen Ramsay, 108 The Cut, London, SE1 8LN</t>
  </si>
  <si>
    <t>On balcony above road, mixed use: shops, residential - through road, bus garage</t>
  </si>
  <si>
    <t>Spider and web inside</t>
  </si>
  <si>
    <t>82c Bonnington Square, SW8 1TG</t>
  </si>
  <si>
    <t>Some road work - pavement replacement</t>
  </si>
  <si>
    <t>Fine</t>
  </si>
  <si>
    <t>40 Pearman Street, SE1 7RB</t>
  </si>
  <si>
    <t>Residential street, quiet</t>
  </si>
  <si>
    <t>Dead fly inside</t>
  </si>
  <si>
    <t>52 Kennington Ln, Lambeth, London SE11 4HP</t>
  </si>
  <si>
    <t>Inner ring road, single lane each way, congested with slow moving traffic, many lorries.</t>
  </si>
  <si>
    <t>The Depot, Myatt's Fields Park, Cormont Road, London, SE5 9RA</t>
  </si>
  <si>
    <t>13b Mayflower Road, SW9 9JY</t>
  </si>
  <si>
    <t>Residential</t>
  </si>
  <si>
    <t>176 Stockwell Road, SW9 9TG</t>
  </si>
  <si>
    <t>Busy road, building site opposite starting soon</t>
  </si>
  <si>
    <t xml:space="preserve">Tube ok </t>
  </si>
  <si>
    <t>Alleyway by Canterbury Court</t>
  </si>
  <si>
    <t>Residential street at the junction with Brixton road, alleyway but exposed to the elements, almost facing new square</t>
  </si>
  <si>
    <t>Clean, nothing to report</t>
  </si>
  <si>
    <t>2 Wanless Road, Herne Hill, SE24 0HW</t>
  </si>
  <si>
    <t>Residential street, near end of road close to mini roundabout and opposite busy church</t>
  </si>
  <si>
    <t>Tube looks ok</t>
  </si>
  <si>
    <t>Third floor roof garden, 325 The Whitehouse Apartments, 9 Belvedere Road, SE1 8YS</t>
  </si>
  <si>
    <t>53 Barnwell Road, SW2 1PN</t>
  </si>
  <si>
    <t>Residential street</t>
  </si>
  <si>
    <t>7 Springett House, St Matthews Rd, Brixton, SW2 1NG</t>
  </si>
  <si>
    <t>A busy street, 25m from a pedestrian crossing</t>
  </si>
  <si>
    <t>44 Trouville Road, SW4 8QW</t>
  </si>
  <si>
    <t>Residential, quiet street, on balcony</t>
  </si>
  <si>
    <t>66 Christchurch Rd, SW2 3EY</t>
  </si>
  <si>
    <t>Busy single carriageway, TfL manages road between school playgrounds and council housing estate, tube located at pedestrian crossing</t>
  </si>
  <si>
    <t>Clean</t>
  </si>
  <si>
    <t>30 Daysbrook road, Streatham Hill, London, SW2 3TH</t>
  </si>
  <si>
    <t>Residential street with school</t>
  </si>
  <si>
    <t>Oasis School Playground, Baylis Road, SE7 7AY</t>
  </si>
  <si>
    <t>School playground next to busy road</t>
  </si>
  <si>
    <t>Small spider inside</t>
  </si>
  <si>
    <t xml:space="preserve">Dingley Lane, SW16,  leading to primary school </t>
  </si>
  <si>
    <t>Residential street leading to primary school, lots of cars parked at school drop of/pick up times, otherwise quiet</t>
  </si>
  <si>
    <t>Dead spider and web inside</t>
  </si>
  <si>
    <t>London Mencap, 43 Knights Hill, London SE27 0HS</t>
  </si>
  <si>
    <t>High street, bus route</t>
  </si>
  <si>
    <t>Ok</t>
  </si>
  <si>
    <t>180 Gipsy Road, SE27 9RE</t>
  </si>
  <si>
    <t>Residential street, near school, bus route</t>
  </si>
  <si>
    <t xml:space="preserve">All fine </t>
  </si>
  <si>
    <t>Westminster Bridge Road (under railway bridge)</t>
  </si>
  <si>
    <t>Under bridge, Westminster Bridge Road</t>
  </si>
  <si>
    <t>Very dirty &amp; dusty</t>
  </si>
  <si>
    <t xml:space="preserve">None </t>
  </si>
  <si>
    <t>Black dirt (soot?) on tube</t>
  </si>
  <si>
    <t>142 Kennington Park Road, SE11 4DJ</t>
  </si>
  <si>
    <t>19 Harleyford Road</t>
  </si>
  <si>
    <t>Residential, 2 lanes only, furthest lane is CS5, pavement is 2.3m wide at this point</t>
  </si>
  <si>
    <t xml:space="preserve">Fine </t>
  </si>
  <si>
    <t>N/A</t>
  </si>
  <si>
    <t xml:space="preserve">Undisturbed, ok. </t>
  </si>
  <si>
    <t>Few scratch marks on the tube</t>
  </si>
  <si>
    <t xml:space="preserve">A noticebly 'crack line' around the tube about halfway up </t>
  </si>
  <si>
    <t>Busy single carriageway, tfl managed road between school playgrounds and council housing estate, tube located at pedestrian crossing</t>
  </si>
  <si>
    <t>Nothing unusual</t>
  </si>
  <si>
    <t>Oasis School Playground</t>
  </si>
  <si>
    <t>Quite clean, still in place undisturbed</t>
  </si>
  <si>
    <t>No issues</t>
  </si>
  <si>
    <t>Dirty</t>
  </si>
  <si>
    <t>Lab notes</t>
  </si>
  <si>
    <t>Tube 814317 contained water droplets. Result may be compromised.</t>
  </si>
  <si>
    <t>As it should be</t>
  </si>
  <si>
    <t>wet (rain)</t>
  </si>
  <si>
    <t>Good. Some moisture from rain but only a small amount</t>
  </si>
  <si>
    <t>barcode wet from rain (moisture inside)</t>
  </si>
  <si>
    <t>116 Coburg Crescent, SW2 3HU</t>
  </si>
  <si>
    <t>Good - no damage or tampering evident</t>
  </si>
  <si>
    <t>V. dirty tube</t>
  </si>
  <si>
    <t>Notes</t>
  </si>
  <si>
    <t>Uploaded data</t>
  </si>
  <si>
    <t>In same place, untouched</t>
  </si>
  <si>
    <t xml:space="preserve">Good </t>
  </si>
  <si>
    <t>Normal</t>
  </si>
  <si>
    <t xml:space="preserve">Demolition work in progress across the road </t>
  </si>
  <si>
    <t>All fine, demolition work in progress across the road</t>
  </si>
  <si>
    <t>In good condition</t>
  </si>
  <si>
    <t>OK</t>
  </si>
  <si>
    <t>Spider and cobweb inside</t>
  </si>
  <si>
    <t>Tube 843204 contained a spider &amp; web. Result may be compromised.</t>
  </si>
  <si>
    <t>Ok, no issues</t>
  </si>
  <si>
    <t>Spider inside</t>
  </si>
  <si>
    <t>Still as placed</t>
  </si>
  <si>
    <t>As when started</t>
  </si>
  <si>
    <t xml:space="preserve">As normal </t>
  </si>
  <si>
    <t>All fine</t>
  </si>
  <si>
    <t>All ok, where I left it at start</t>
  </si>
  <si>
    <t xml:space="preserve">All good </t>
  </si>
  <si>
    <t>MISSING</t>
  </si>
  <si>
    <t xml:space="preserve">No problems </t>
  </si>
  <si>
    <t xml:space="preserve">N/A </t>
  </si>
  <si>
    <t xml:space="preserve">Same </t>
  </si>
  <si>
    <t xml:space="preserve">Has dust on it </t>
  </si>
  <si>
    <t>Very good</t>
  </si>
  <si>
    <t>DIDN'T COLLECT TUBE</t>
  </si>
  <si>
    <t>As when placed</t>
  </si>
  <si>
    <t>As started</t>
  </si>
  <si>
    <t>Ahh Ok</t>
  </si>
  <si>
    <t>Good. Spider alive in tube!</t>
  </si>
  <si>
    <t>Tube has disappeared - it was not in its holder or on the ground. Sorry!</t>
  </si>
  <si>
    <t>TUBE WENT MISSING</t>
  </si>
  <si>
    <t>Same</t>
  </si>
  <si>
    <t>Ok. Dirty!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</si>
</sst>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/mm/yyyy;@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Symbol"/>
      <family val="1"/>
      <charset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10"/>
      <name val="Calibri"/>
      <family val="2"/>
    </font>
    <font>
      <b/>
      <vertAlign val="subscript"/>
      <sz val="10"/>
      <name val="Arial"/>
      <family val="2"/>
    </font>
    <font>
      <i/>
      <sz val="11"/>
      <color rgb="FFFF0000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MS Sans Serif"/>
    </font>
    <font>
      <b/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3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0" xfId="0" applyFont="1" applyAlignment="1">
      <alignment horizontal="left" wrapText="1"/>
    </xf>
    <xf numFmtId="165" fontId="2" fillId="0" borderId="0" xfId="0" applyNumberFormat="1" applyFont="1" applyAlignment="1">
      <alignment wrapText="1"/>
    </xf>
    <xf numFmtId="2" fontId="2" fillId="0" borderId="0" xfId="0" applyNumberFormat="1" applyFont="1" applyAlignment="1">
      <alignment wrapText="1"/>
    </xf>
    <xf numFmtId="0" fontId="3" fillId="2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14" fontId="8" fillId="0" borderId="0" xfId="0" applyNumberFormat="1" applyFont="1"/>
    <xf numFmtId="20" fontId="8" fillId="0" borderId="0" xfId="0" applyNumberFormat="1" applyFont="1"/>
    <xf numFmtId="2" fontId="8" fillId="3" borderId="0" xfId="0" applyNumberFormat="1" applyFont="1" applyFill="1"/>
    <xf numFmtId="2" fontId="8" fillId="0" borderId="0" xfId="0" applyNumberFormat="1" applyFont="1" applyFill="1"/>
    <xf numFmtId="14" fontId="9" fillId="0" borderId="0" xfId="0" applyNumberFormat="1" applyFont="1" applyFill="1" applyBorder="1" applyAlignment="1">
      <alignment horizontal="center"/>
    </xf>
    <xf numFmtId="20" fontId="0" fillId="0" borderId="0" xfId="0" applyNumberFormat="1"/>
    <xf numFmtId="2" fontId="9" fillId="0" borderId="0" xfId="0" applyNumberFormat="1" applyFont="1" applyFill="1" applyBorder="1" applyAlignment="1" applyProtection="1">
      <alignment horizontal="center"/>
    </xf>
    <xf numFmtId="2" fontId="10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1" fillId="0" borderId="0" xfId="0" applyFont="1" applyFill="1" applyBorder="1" applyAlignment="1">
      <alignment vertical="center"/>
    </xf>
    <xf numFmtId="0" fontId="11" fillId="0" borderId="0" xfId="0" applyFont="1"/>
    <xf numFmtId="0" fontId="0" fillId="0" borderId="0" xfId="0" applyFill="1" applyAlignment="1">
      <alignment horizontal="center"/>
    </xf>
    <xf numFmtId="0" fontId="0" fillId="0" borderId="0" xfId="0" applyFill="1"/>
    <xf numFmtId="0" fontId="12" fillId="0" borderId="0" xfId="0" applyFont="1" applyFill="1" applyAlignment="1">
      <alignment horizontal="center"/>
    </xf>
    <xf numFmtId="14" fontId="0" fillId="0" borderId="0" xfId="0" applyNumberFormat="1" applyFill="1"/>
    <xf numFmtId="20" fontId="0" fillId="0" borderId="0" xfId="0" applyNumberFormat="1" applyFill="1"/>
    <xf numFmtId="2" fontId="9" fillId="0" borderId="0" xfId="1" applyNumberFormat="1" applyFont="1" applyFill="1" applyBorder="1" applyAlignment="1" applyProtection="1">
      <alignment horizontal="center"/>
    </xf>
    <xf numFmtId="2" fontId="9" fillId="0" borderId="0" xfId="1" applyNumberFormat="1" applyFont="1" applyFill="1" applyBorder="1" applyAlignment="1">
      <alignment horizontal="center"/>
    </xf>
    <xf numFmtId="0" fontId="12" fillId="0" borderId="0" xfId="0" applyFont="1"/>
    <xf numFmtId="0" fontId="12" fillId="0" borderId="0" xfId="0" applyFont="1" applyFill="1"/>
    <xf numFmtId="14" fontId="0" fillId="0" borderId="0" xfId="0" applyNumberFormat="1"/>
    <xf numFmtId="2" fontId="12" fillId="0" borderId="0" xfId="0" applyNumberFormat="1" applyFont="1" applyFill="1"/>
    <xf numFmtId="0" fontId="1" fillId="0" borderId="0" xfId="0" applyFont="1" applyFill="1"/>
    <xf numFmtId="14" fontId="1" fillId="0" borderId="0" xfId="0" applyNumberFormat="1" applyFont="1"/>
    <xf numFmtId="2" fontId="9" fillId="2" borderId="0" xfId="1" applyNumberFormat="1" applyFont="1" applyFill="1" applyBorder="1" applyAlignment="1">
      <alignment horizontal="center"/>
    </xf>
    <xf numFmtId="2" fontId="1" fillId="0" borderId="0" xfId="0" applyNumberFormat="1" applyFont="1" applyFill="1"/>
    <xf numFmtId="0" fontId="2" fillId="0" borderId="0" xfId="0" applyFont="1" applyFill="1" applyAlignment="1">
      <alignment wrapText="1"/>
    </xf>
    <xf numFmtId="0" fontId="1" fillId="2" borderId="0" xfId="0" applyFont="1" applyFill="1"/>
    <xf numFmtId="0" fontId="11" fillId="0" borderId="0" xfId="0" applyFont="1" applyBorder="1" applyAlignment="1">
      <alignment vertical="center"/>
    </xf>
    <xf numFmtId="14" fontId="12" fillId="0" borderId="0" xfId="0" applyNumberFormat="1" applyFont="1"/>
    <xf numFmtId="20" fontId="12" fillId="0" borderId="0" xfId="0" applyNumberFormat="1" applyFont="1"/>
    <xf numFmtId="0" fontId="10" fillId="0" borderId="0" xfId="0" applyFont="1" applyFill="1" applyBorder="1" applyAlignment="1"/>
    <xf numFmtId="20" fontId="12" fillId="0" borderId="0" xfId="0" applyNumberFormat="1" applyFont="1" applyFill="1"/>
    <xf numFmtId="2" fontId="8" fillId="4" borderId="0" xfId="0" applyNumberFormat="1" applyFont="1" applyFill="1"/>
    <xf numFmtId="0" fontId="14" fillId="0" borderId="0" xfId="0" applyFont="1"/>
    <xf numFmtId="2" fontId="9" fillId="2" borderId="0" xfId="0" applyNumberFormat="1" applyFont="1" applyFill="1" applyBorder="1" applyAlignment="1">
      <alignment horizontal="center"/>
    </xf>
    <xf numFmtId="2" fontId="2" fillId="0" borderId="0" xfId="0" applyNumberFormat="1" applyFont="1" applyFill="1" applyAlignment="1">
      <alignment wrapText="1"/>
    </xf>
    <xf numFmtId="14" fontId="12" fillId="0" borderId="0" xfId="0" applyNumberFormat="1" applyFont="1" applyFill="1"/>
    <xf numFmtId="0" fontId="0" fillId="0" borderId="0" xfId="0" applyFont="1" applyFill="1"/>
    <xf numFmtId="0" fontId="15" fillId="0" borderId="0" xfId="0" applyFont="1" applyFill="1"/>
    <xf numFmtId="20" fontId="1" fillId="0" borderId="0" xfId="0" applyNumberFormat="1" applyFont="1"/>
    <xf numFmtId="0" fontId="1" fillId="0" borderId="0" xfId="0" applyFont="1" applyFill="1" applyAlignment="1">
      <alignment horizontal="center"/>
    </xf>
    <xf numFmtId="0" fontId="16" fillId="2" borderId="0" xfId="0" applyFont="1" applyFill="1"/>
    <xf numFmtId="0" fontId="12" fillId="2" borderId="0" xfId="0" applyFont="1" applyFill="1"/>
    <xf numFmtId="0" fontId="17" fillId="0" borderId="0" xfId="0" applyFont="1" applyFill="1"/>
    <xf numFmtId="0" fontId="0" fillId="0" borderId="0" xfId="0" applyFont="1"/>
    <xf numFmtId="0" fontId="10" fillId="0" borderId="0" xfId="0" applyFont="1" applyFill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E18" sqref="E18"/>
    </sheetView>
  </sheetViews>
  <sheetFormatPr defaultRowHeight="15" x14ac:dyDescent="0.25"/>
  <cols>
    <col min="2" max="2" width="12.42578125" customWidth="1"/>
    <col min="3" max="3" width="12.28515625" customWidth="1"/>
    <col min="4" max="4" width="11.42578125" customWidth="1"/>
    <col min="5" max="5" width="14.7109375" customWidth="1"/>
    <col min="6" max="6" width="11.85546875" style="1" customWidth="1"/>
    <col min="7" max="7" width="10.7109375" bestFit="1" customWidth="1"/>
    <col min="9" max="9" width="10.7109375" bestFit="1" customWidth="1"/>
    <col min="12" max="12" width="11.42578125" customWidth="1"/>
    <col min="13" max="13" width="10.85546875" customWidth="1"/>
    <col min="17" max="17" width="9.140625" style="32"/>
  </cols>
  <sheetData>
    <row r="1" spans="1:19" s="2" customFormat="1" ht="60" x14ac:dyDescent="0.25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4" t="s">
        <v>5</v>
      </c>
      <c r="G1" s="5" t="s">
        <v>6</v>
      </c>
      <c r="H1" s="2" t="s">
        <v>7</v>
      </c>
      <c r="I1" s="5" t="s">
        <v>8</v>
      </c>
      <c r="J1" s="2" t="s">
        <v>9</v>
      </c>
      <c r="K1" s="6" t="s">
        <v>10</v>
      </c>
      <c r="L1" s="6" t="s">
        <v>11</v>
      </c>
      <c r="M1" s="6" t="s">
        <v>11</v>
      </c>
      <c r="N1" s="6" t="s">
        <v>12</v>
      </c>
      <c r="O1" s="6" t="s">
        <v>13</v>
      </c>
      <c r="P1" s="2" t="s">
        <v>14</v>
      </c>
      <c r="Q1" s="7" t="s">
        <v>15</v>
      </c>
      <c r="R1" s="8" t="s">
        <v>16</v>
      </c>
      <c r="S1" s="9" t="s">
        <v>17</v>
      </c>
    </row>
    <row r="2" spans="1:19" x14ac:dyDescent="0.25">
      <c r="A2" s="10" t="s">
        <v>18</v>
      </c>
      <c r="B2" s="11" t="s">
        <v>19</v>
      </c>
      <c r="C2" s="11" t="s">
        <v>20</v>
      </c>
      <c r="D2" s="11">
        <v>2.2999999999999998</v>
      </c>
      <c r="E2" s="11" t="s">
        <v>21</v>
      </c>
      <c r="F2" s="10">
        <v>761364</v>
      </c>
      <c r="G2" s="12">
        <v>42608</v>
      </c>
      <c r="H2" s="13">
        <v>0.64583333333333337</v>
      </c>
      <c r="I2" s="12">
        <v>42642</v>
      </c>
      <c r="J2" s="13">
        <v>0.7631944444444444</v>
      </c>
      <c r="K2" s="14">
        <f>DATEDIF(G2,I2, "D")</f>
        <v>34</v>
      </c>
      <c r="L2" s="14">
        <f>(K2*24)</f>
        <v>816</v>
      </c>
      <c r="M2" s="14">
        <f>(H2-J2)*24</f>
        <v>-2.8166666666666647</v>
      </c>
      <c r="N2" s="15">
        <f>L2-M2</f>
        <v>818.81666666666672</v>
      </c>
      <c r="O2" s="15">
        <f>N2*60</f>
        <v>49129</v>
      </c>
      <c r="P2" s="11" t="s">
        <v>22</v>
      </c>
      <c r="Q2" s="56"/>
      <c r="R2" s="11"/>
      <c r="S2" s="11"/>
    </row>
    <row r="3" spans="1:19" x14ac:dyDescent="0.25">
      <c r="A3" s="1">
        <v>1</v>
      </c>
      <c r="B3" t="s">
        <v>23</v>
      </c>
      <c r="D3">
        <v>3.5</v>
      </c>
      <c r="E3" t="s">
        <v>24</v>
      </c>
      <c r="F3" s="1">
        <v>800892</v>
      </c>
      <c r="G3" s="16">
        <v>42669</v>
      </c>
      <c r="H3" s="17">
        <v>0.63541666666666663</v>
      </c>
      <c r="I3" s="16">
        <v>42704</v>
      </c>
      <c r="J3" s="17">
        <v>0.44791666666666669</v>
      </c>
      <c r="K3" s="14">
        <f>DATEDIF(G3,I3, "D")</f>
        <v>35</v>
      </c>
      <c r="L3" s="14">
        <f t="shared" ref="L3:L36" si="0">(K3*24)</f>
        <v>840</v>
      </c>
      <c r="M3" s="14">
        <f t="shared" ref="M3:M36" si="1">(H3-J3)*24</f>
        <v>4.4999999999999982</v>
      </c>
      <c r="N3" s="18">
        <v>837</v>
      </c>
      <c r="P3" t="s">
        <v>25</v>
      </c>
      <c r="Q3" s="49">
        <v>60.76645089605735</v>
      </c>
      <c r="R3" s="20">
        <v>31.715266647211561</v>
      </c>
      <c r="S3" s="20">
        <v>3.6966000000000001</v>
      </c>
    </row>
    <row r="4" spans="1:19" x14ac:dyDescent="0.25">
      <c r="A4" s="1">
        <v>2</v>
      </c>
      <c r="B4" t="s">
        <v>26</v>
      </c>
      <c r="D4">
        <v>1.8</v>
      </c>
      <c r="E4" t="s">
        <v>27</v>
      </c>
      <c r="F4" s="1">
        <v>800876</v>
      </c>
      <c r="G4" s="16">
        <v>42669</v>
      </c>
      <c r="H4" s="17">
        <v>0.58333333333333337</v>
      </c>
      <c r="I4" s="16">
        <v>42704</v>
      </c>
      <c r="J4" s="17">
        <v>0.45833333333333331</v>
      </c>
      <c r="K4" s="14">
        <f t="shared" ref="K4:K36" si="2">DATEDIF(G4,I4, "D")</f>
        <v>35</v>
      </c>
      <c r="L4" s="14">
        <f t="shared" si="0"/>
        <v>840</v>
      </c>
      <c r="M4" s="14">
        <f t="shared" si="1"/>
        <v>3.0000000000000013</v>
      </c>
      <c r="N4" s="18">
        <v>837</v>
      </c>
      <c r="Q4" s="49">
        <v>52.609681720430103</v>
      </c>
      <c r="R4" s="20">
        <v>27.458080229869577</v>
      </c>
      <c r="S4" s="20">
        <v>3.2004000000000001</v>
      </c>
    </row>
    <row r="5" spans="1:19" x14ac:dyDescent="0.25">
      <c r="A5" s="1">
        <v>3</v>
      </c>
      <c r="B5" t="s">
        <v>28</v>
      </c>
      <c r="D5">
        <v>3.7</v>
      </c>
      <c r="E5" t="s">
        <v>29</v>
      </c>
      <c r="F5" s="1">
        <v>800895</v>
      </c>
      <c r="G5" s="16">
        <v>42669</v>
      </c>
      <c r="H5" s="17">
        <v>0.47916666666666669</v>
      </c>
      <c r="I5" s="16">
        <v>42704</v>
      </c>
      <c r="J5" s="17">
        <v>0.4375</v>
      </c>
      <c r="K5" s="14">
        <f t="shared" si="2"/>
        <v>35</v>
      </c>
      <c r="L5" s="14">
        <f t="shared" si="0"/>
        <v>840</v>
      </c>
      <c r="M5" s="14">
        <f t="shared" si="1"/>
        <v>1.0000000000000004</v>
      </c>
      <c r="N5" s="18">
        <v>839.00000000005821</v>
      </c>
      <c r="P5" t="s">
        <v>30</v>
      </c>
      <c r="Q5" s="49">
        <v>59.814751609054255</v>
      </c>
      <c r="R5" s="20">
        <v>31.218555119548149</v>
      </c>
      <c r="S5" s="20">
        <v>3.6474000000000002</v>
      </c>
    </row>
    <row r="6" spans="1:19" x14ac:dyDescent="0.25">
      <c r="A6" s="1">
        <v>4</v>
      </c>
      <c r="B6" t="s">
        <v>31</v>
      </c>
      <c r="D6">
        <v>5</v>
      </c>
      <c r="E6" t="s">
        <v>32</v>
      </c>
      <c r="F6" s="1">
        <v>800875</v>
      </c>
      <c r="G6" s="16">
        <v>42669</v>
      </c>
      <c r="H6" s="17">
        <v>0.3354166666666667</v>
      </c>
      <c r="I6" s="16">
        <v>42704</v>
      </c>
      <c r="J6" s="17">
        <v>0.33402777777777781</v>
      </c>
      <c r="K6" s="14">
        <f t="shared" si="2"/>
        <v>35</v>
      </c>
      <c r="L6" s="14">
        <f t="shared" si="0"/>
        <v>840</v>
      </c>
      <c r="M6" s="14">
        <f t="shared" si="1"/>
        <v>3.3333333333333215E-2</v>
      </c>
      <c r="N6" s="18">
        <v>839.96666666655801</v>
      </c>
      <c r="P6" t="s">
        <v>33</v>
      </c>
      <c r="Q6" s="49">
        <v>54.323998095169529</v>
      </c>
      <c r="R6" s="20">
        <v>28.352817377437123</v>
      </c>
      <c r="S6" s="20">
        <v>3.3163999999999998</v>
      </c>
    </row>
    <row r="7" spans="1:19" x14ac:dyDescent="0.25">
      <c r="A7" s="1">
        <v>5</v>
      </c>
      <c r="B7" t="s">
        <v>34</v>
      </c>
      <c r="D7">
        <v>2</v>
      </c>
      <c r="E7" t="s">
        <v>35</v>
      </c>
      <c r="F7" s="1">
        <v>800870</v>
      </c>
      <c r="G7" s="16">
        <v>42669</v>
      </c>
      <c r="H7" s="17">
        <v>0.44097222222222227</v>
      </c>
      <c r="I7" s="16">
        <v>42704</v>
      </c>
      <c r="J7" s="17">
        <v>0.44375000000000003</v>
      </c>
      <c r="K7" s="14">
        <f t="shared" si="2"/>
        <v>35</v>
      </c>
      <c r="L7" s="14">
        <f t="shared" si="0"/>
        <v>840</v>
      </c>
      <c r="M7" s="14">
        <f t="shared" si="1"/>
        <v>-6.666666666666643E-2</v>
      </c>
      <c r="N7" s="18">
        <v>840.06666666670935</v>
      </c>
      <c r="Q7" s="49">
        <v>69.13021252281213</v>
      </c>
      <c r="R7" s="20">
        <v>36.080486702929086</v>
      </c>
      <c r="S7" s="20">
        <v>4.2207999999999997</v>
      </c>
    </row>
    <row r="8" spans="1:19" s="22" customFormat="1" x14ac:dyDescent="0.25">
      <c r="A8" s="21">
        <v>6</v>
      </c>
      <c r="B8" s="22" t="s">
        <v>36</v>
      </c>
      <c r="D8" s="22">
        <v>2</v>
      </c>
      <c r="F8" s="21">
        <v>800872</v>
      </c>
      <c r="K8" s="14">
        <f t="shared" si="2"/>
        <v>0</v>
      </c>
      <c r="L8" s="14">
        <f t="shared" si="0"/>
        <v>0</v>
      </c>
      <c r="M8" s="14">
        <f t="shared" si="1"/>
        <v>0</v>
      </c>
      <c r="Q8" s="57"/>
    </row>
    <row r="9" spans="1:19" ht="15.75" x14ac:dyDescent="0.25">
      <c r="A9" s="1">
        <v>7</v>
      </c>
      <c r="B9" s="23" t="s">
        <v>37</v>
      </c>
      <c r="D9">
        <v>2</v>
      </c>
      <c r="E9" t="s">
        <v>38</v>
      </c>
      <c r="F9" s="1">
        <v>800897</v>
      </c>
      <c r="G9" s="16">
        <v>42669</v>
      </c>
      <c r="H9" s="17">
        <v>0.45694444444444443</v>
      </c>
      <c r="I9" s="16">
        <v>42704</v>
      </c>
      <c r="J9" s="17">
        <v>0.64513888888888882</v>
      </c>
      <c r="K9" s="14">
        <f t="shared" si="2"/>
        <v>35</v>
      </c>
      <c r="L9" s="14">
        <f t="shared" si="0"/>
        <v>840</v>
      </c>
      <c r="M9" s="14">
        <f t="shared" si="1"/>
        <v>-4.5166666666666657</v>
      </c>
      <c r="N9" s="18">
        <v>844.51666666672099</v>
      </c>
      <c r="P9" t="s">
        <v>25</v>
      </c>
      <c r="Q9" s="49">
        <v>51.792774170626799</v>
      </c>
      <c r="R9" s="20">
        <v>27.031719295734241</v>
      </c>
      <c r="S9" s="20">
        <v>3.1789999999999998</v>
      </c>
    </row>
    <row r="10" spans="1:19" x14ac:dyDescent="0.25">
      <c r="A10" s="1">
        <v>8</v>
      </c>
      <c r="B10" t="s">
        <v>39</v>
      </c>
      <c r="D10">
        <v>13</v>
      </c>
      <c r="E10" t="s">
        <v>40</v>
      </c>
      <c r="F10" s="1">
        <v>800889</v>
      </c>
      <c r="G10" s="16">
        <v>42669</v>
      </c>
      <c r="H10" s="17">
        <v>0.77777777777777779</v>
      </c>
      <c r="I10" s="16">
        <v>42704</v>
      </c>
      <c r="J10" s="17">
        <v>0.36249999999999999</v>
      </c>
      <c r="K10" s="14">
        <f t="shared" si="2"/>
        <v>35</v>
      </c>
      <c r="L10" s="14">
        <f t="shared" si="0"/>
        <v>840</v>
      </c>
      <c r="M10" s="14">
        <f t="shared" si="1"/>
        <v>9.9666666666666668</v>
      </c>
      <c r="N10" s="18">
        <v>830.03333333332557</v>
      </c>
      <c r="P10" t="s">
        <v>41</v>
      </c>
      <c r="Q10" s="49">
        <v>62.012472189872476</v>
      </c>
      <c r="R10" s="20">
        <v>32.365590913294611</v>
      </c>
      <c r="S10" s="20">
        <v>3.7410000000000001</v>
      </c>
    </row>
    <row r="11" spans="1:19" s="22" customFormat="1" x14ac:dyDescent="0.25">
      <c r="A11" s="21">
        <v>9</v>
      </c>
      <c r="B11" s="22" t="s">
        <v>42</v>
      </c>
      <c r="D11" s="22">
        <v>2</v>
      </c>
      <c r="F11" s="21">
        <v>800887</v>
      </c>
      <c r="K11" s="14">
        <f t="shared" si="2"/>
        <v>0</v>
      </c>
      <c r="L11" s="14">
        <f t="shared" si="0"/>
        <v>0</v>
      </c>
      <c r="M11" s="14">
        <f t="shared" si="1"/>
        <v>0</v>
      </c>
      <c r="Q11" s="57"/>
    </row>
    <row r="12" spans="1:19" x14ac:dyDescent="0.25">
      <c r="A12" s="1">
        <v>10</v>
      </c>
      <c r="B12" t="s">
        <v>43</v>
      </c>
      <c r="D12">
        <v>3</v>
      </c>
      <c r="E12" t="s">
        <v>44</v>
      </c>
      <c r="F12" s="1">
        <v>800891</v>
      </c>
      <c r="G12" s="16">
        <v>42669</v>
      </c>
      <c r="H12" s="17">
        <v>0.58333333333333337</v>
      </c>
      <c r="I12" s="16">
        <v>42706</v>
      </c>
      <c r="J12" s="17">
        <v>0.44791666666666669</v>
      </c>
      <c r="K12" s="14">
        <f t="shared" si="2"/>
        <v>37</v>
      </c>
      <c r="L12" s="14">
        <f t="shared" si="0"/>
        <v>888</v>
      </c>
      <c r="M12" s="14">
        <f t="shared" si="1"/>
        <v>3.2500000000000004</v>
      </c>
      <c r="N12" s="18">
        <v>884.74999999988358</v>
      </c>
      <c r="Q12" s="49">
        <v>62.982706979380986</v>
      </c>
      <c r="R12" s="20">
        <v>32.871976502808451</v>
      </c>
      <c r="S12" s="20">
        <v>4.05</v>
      </c>
    </row>
    <row r="13" spans="1:19" x14ac:dyDescent="0.25">
      <c r="A13" s="1">
        <v>11</v>
      </c>
      <c r="B13" t="s">
        <v>45</v>
      </c>
      <c r="D13">
        <v>3</v>
      </c>
      <c r="E13" t="s">
        <v>46</v>
      </c>
      <c r="F13" s="1">
        <v>800878</v>
      </c>
      <c r="G13" s="16">
        <v>42669</v>
      </c>
      <c r="H13" s="17">
        <v>0.54166666666666663</v>
      </c>
      <c r="I13" s="16">
        <v>42704</v>
      </c>
      <c r="J13" s="17">
        <v>0.33333333333333331</v>
      </c>
      <c r="K13" s="14">
        <f t="shared" si="2"/>
        <v>35</v>
      </c>
      <c r="L13" s="14">
        <f t="shared" si="0"/>
        <v>840</v>
      </c>
      <c r="M13" s="14">
        <f t="shared" si="1"/>
        <v>5</v>
      </c>
      <c r="N13" s="18">
        <v>835.00000000011642</v>
      </c>
      <c r="P13" t="s">
        <v>47</v>
      </c>
      <c r="Q13" s="49">
        <v>57.089139401189648</v>
      </c>
      <c r="R13" s="20">
        <v>29.796001775151176</v>
      </c>
      <c r="S13" s="20">
        <v>3.4645999999999999</v>
      </c>
    </row>
    <row r="14" spans="1:19" ht="15.75" x14ac:dyDescent="0.25">
      <c r="A14" s="1">
        <v>12</v>
      </c>
      <c r="B14" s="24" t="s">
        <v>48</v>
      </c>
      <c r="D14">
        <v>2.2999999999999998</v>
      </c>
      <c r="E14" t="s">
        <v>49</v>
      </c>
      <c r="F14" s="1">
        <v>800873</v>
      </c>
      <c r="G14" s="16">
        <v>42669</v>
      </c>
      <c r="H14" s="17">
        <v>0.4375</v>
      </c>
      <c r="I14" s="16">
        <v>42704</v>
      </c>
      <c r="J14" s="17">
        <v>0.50069444444444444</v>
      </c>
      <c r="K14" s="14">
        <f t="shared" si="2"/>
        <v>35</v>
      </c>
      <c r="L14" s="14">
        <f t="shared" si="0"/>
        <v>840</v>
      </c>
      <c r="M14" s="14">
        <f t="shared" si="1"/>
        <v>-1.5166666666666666</v>
      </c>
      <c r="N14" s="18">
        <v>841.51666666672099</v>
      </c>
      <c r="P14" t="s">
        <v>50</v>
      </c>
      <c r="Q14" s="49">
        <v>43.80883476262813</v>
      </c>
      <c r="R14" s="20">
        <v>22.864736306173345</v>
      </c>
      <c r="S14" s="20">
        <v>2.6793999999999998</v>
      </c>
    </row>
    <row r="15" spans="1:19" s="22" customFormat="1" x14ac:dyDescent="0.25">
      <c r="A15" s="21">
        <v>13</v>
      </c>
      <c r="B15" s="36" t="s">
        <v>106</v>
      </c>
      <c r="D15" s="22">
        <v>2</v>
      </c>
      <c r="F15" s="21">
        <v>800893</v>
      </c>
      <c r="K15" s="14">
        <f t="shared" si="2"/>
        <v>0</v>
      </c>
      <c r="L15" s="14">
        <f t="shared" si="0"/>
        <v>0</v>
      </c>
      <c r="M15" s="14">
        <f t="shared" si="1"/>
        <v>0</v>
      </c>
      <c r="Q15" s="57"/>
    </row>
    <row r="16" spans="1:19" ht="15.75" x14ac:dyDescent="0.25">
      <c r="A16" s="1">
        <v>14</v>
      </c>
      <c r="B16" s="24" t="s">
        <v>52</v>
      </c>
      <c r="D16">
        <v>1.3</v>
      </c>
      <c r="F16" s="1">
        <v>800879</v>
      </c>
      <c r="G16" s="16">
        <v>42669</v>
      </c>
      <c r="H16" s="17">
        <v>0.78125</v>
      </c>
      <c r="I16" s="16">
        <v>42704</v>
      </c>
      <c r="J16" s="17">
        <v>0.82291666666666663</v>
      </c>
      <c r="K16" s="14">
        <f t="shared" si="2"/>
        <v>35</v>
      </c>
      <c r="L16" s="14">
        <f t="shared" si="0"/>
        <v>840</v>
      </c>
      <c r="M16" s="14">
        <f t="shared" si="1"/>
        <v>-0.99999999999999911</v>
      </c>
      <c r="N16" s="18">
        <v>840.99999999994179</v>
      </c>
      <c r="P16" t="s">
        <v>53</v>
      </c>
      <c r="Q16" s="49">
        <v>76.467973840671178</v>
      </c>
      <c r="R16" s="20">
        <v>39.910215991999571</v>
      </c>
      <c r="S16" s="20">
        <v>4.6740000000000004</v>
      </c>
    </row>
    <row r="17" spans="1:19" x14ac:dyDescent="0.25">
      <c r="A17" s="1">
        <v>15</v>
      </c>
      <c r="B17" t="s">
        <v>54</v>
      </c>
      <c r="D17">
        <v>6.7</v>
      </c>
      <c r="E17" t="s">
        <v>55</v>
      </c>
      <c r="F17" s="1">
        <v>800894</v>
      </c>
      <c r="G17" s="16">
        <v>42669</v>
      </c>
      <c r="H17" s="17">
        <v>0.60416666666666663</v>
      </c>
      <c r="I17" s="16">
        <v>42704</v>
      </c>
      <c r="J17" s="17">
        <v>0.35416666666666669</v>
      </c>
      <c r="K17" s="14">
        <f t="shared" si="2"/>
        <v>35</v>
      </c>
      <c r="L17" s="14">
        <f t="shared" si="0"/>
        <v>840</v>
      </c>
      <c r="M17" s="14">
        <f t="shared" si="1"/>
        <v>5.9999999999999982</v>
      </c>
      <c r="N17" s="18">
        <v>834</v>
      </c>
      <c r="P17" t="s">
        <v>56</v>
      </c>
      <c r="Q17" s="49">
        <v>53.468727817745808</v>
      </c>
      <c r="R17" s="20">
        <v>27.906434142873596</v>
      </c>
      <c r="S17" s="20">
        <v>3.2410000000000001</v>
      </c>
    </row>
    <row r="18" spans="1:19" x14ac:dyDescent="0.25">
      <c r="A18" s="1">
        <v>16</v>
      </c>
      <c r="B18" t="s">
        <v>57</v>
      </c>
      <c r="D18">
        <v>2</v>
      </c>
      <c r="E18" t="s">
        <v>58</v>
      </c>
      <c r="F18" s="1">
        <v>800868</v>
      </c>
      <c r="G18" s="16">
        <v>42669</v>
      </c>
      <c r="H18" s="17">
        <v>0.75</v>
      </c>
      <c r="I18" s="16">
        <v>42704</v>
      </c>
      <c r="J18" s="17">
        <v>0.82291666666666663</v>
      </c>
      <c r="K18" s="14">
        <f t="shared" si="2"/>
        <v>35</v>
      </c>
      <c r="L18" s="14">
        <f t="shared" si="0"/>
        <v>840</v>
      </c>
      <c r="M18" s="14">
        <f t="shared" si="1"/>
        <v>-1.7499999999999991</v>
      </c>
      <c r="N18" s="18">
        <v>841.74999999994179</v>
      </c>
      <c r="P18" t="s">
        <v>59</v>
      </c>
      <c r="Q18" s="49">
        <v>43.175554024357005</v>
      </c>
      <c r="R18" s="20">
        <v>22.534214000186328</v>
      </c>
      <c r="S18" s="20">
        <v>2.6414</v>
      </c>
    </row>
    <row r="19" spans="1:19" ht="15.75" x14ac:dyDescent="0.25">
      <c r="A19" s="1">
        <v>17</v>
      </c>
      <c r="B19" s="24" t="s">
        <v>60</v>
      </c>
      <c r="D19">
        <v>2</v>
      </c>
      <c r="E19" t="s">
        <v>61</v>
      </c>
      <c r="F19" s="1">
        <v>800881</v>
      </c>
      <c r="G19" s="16">
        <v>42669</v>
      </c>
      <c r="H19" s="17">
        <v>0.46875</v>
      </c>
      <c r="I19" s="16">
        <v>42704</v>
      </c>
      <c r="J19" s="17">
        <v>0.65347222222222223</v>
      </c>
      <c r="K19" s="14">
        <f t="shared" si="2"/>
        <v>35</v>
      </c>
      <c r="L19" s="14">
        <f t="shared" si="0"/>
        <v>840</v>
      </c>
      <c r="M19" s="14">
        <f t="shared" si="1"/>
        <v>-4.4333333333333336</v>
      </c>
      <c r="N19" s="18">
        <v>844.43333333329065</v>
      </c>
      <c r="P19" s="22" t="s">
        <v>62</v>
      </c>
      <c r="Q19" s="49">
        <v>45.593218884461308</v>
      </c>
      <c r="R19" s="20">
        <v>23.796043259113418</v>
      </c>
      <c r="S19" s="20">
        <v>2.7982</v>
      </c>
    </row>
    <row r="20" spans="1:19" x14ac:dyDescent="0.25">
      <c r="A20" s="1">
        <v>18</v>
      </c>
      <c r="B20" t="s">
        <v>63</v>
      </c>
      <c r="D20">
        <v>2.2999999999999998</v>
      </c>
      <c r="E20" t="s">
        <v>64</v>
      </c>
      <c r="F20" s="1">
        <v>800869</v>
      </c>
      <c r="G20" s="16">
        <v>42669</v>
      </c>
      <c r="H20" s="17">
        <v>0.4375</v>
      </c>
      <c r="I20" s="16">
        <v>42704</v>
      </c>
      <c r="J20" s="17">
        <v>0.50347222222222221</v>
      </c>
      <c r="K20" s="14">
        <f t="shared" si="2"/>
        <v>35</v>
      </c>
      <c r="L20" s="14">
        <f t="shared" si="0"/>
        <v>840</v>
      </c>
      <c r="M20" s="14">
        <f t="shared" si="1"/>
        <v>-1.583333333333333</v>
      </c>
      <c r="N20" s="18">
        <v>841.58333333325572</v>
      </c>
      <c r="P20" t="s">
        <v>50</v>
      </c>
      <c r="Q20" s="49">
        <v>61.867679334593284</v>
      </c>
      <c r="R20" s="20">
        <v>32.290020529537209</v>
      </c>
      <c r="S20" s="20">
        <v>3.7841999999999998</v>
      </c>
    </row>
    <row r="21" spans="1:19" s="22" customFormat="1" x14ac:dyDescent="0.25">
      <c r="A21" s="21">
        <v>19</v>
      </c>
      <c r="B21" s="22" t="s">
        <v>65</v>
      </c>
      <c r="D21" s="22" t="s">
        <v>51</v>
      </c>
      <c r="F21" s="21">
        <v>800867</v>
      </c>
      <c r="K21" s="14">
        <f t="shared" si="2"/>
        <v>0</v>
      </c>
      <c r="L21" s="14">
        <f t="shared" si="0"/>
        <v>0</v>
      </c>
      <c r="M21" s="14">
        <f t="shared" si="1"/>
        <v>0</v>
      </c>
      <c r="Q21" s="57"/>
    </row>
    <row r="22" spans="1:19" x14ac:dyDescent="0.25">
      <c r="A22" s="1">
        <v>20</v>
      </c>
      <c r="B22" t="s">
        <v>66</v>
      </c>
      <c r="D22">
        <v>2</v>
      </c>
      <c r="E22" t="s">
        <v>67</v>
      </c>
      <c r="F22" s="1">
        <v>800882</v>
      </c>
      <c r="G22" s="16">
        <v>42669</v>
      </c>
      <c r="H22" s="17">
        <v>0.27083333333333331</v>
      </c>
      <c r="I22" s="16">
        <v>42704</v>
      </c>
      <c r="J22" s="17">
        <v>0.34722222222222227</v>
      </c>
      <c r="K22" s="14">
        <f t="shared" si="2"/>
        <v>35</v>
      </c>
      <c r="L22" s="14">
        <f t="shared" si="0"/>
        <v>840</v>
      </c>
      <c r="M22" s="14">
        <f t="shared" si="1"/>
        <v>-1.8333333333333348</v>
      </c>
      <c r="N22" s="18">
        <v>841.83333333319752</v>
      </c>
      <c r="Q22" s="49">
        <v>46.713044426853706</v>
      </c>
      <c r="R22" s="20">
        <v>24.38050335430778</v>
      </c>
      <c r="S22" s="20">
        <v>2.8580999999999999</v>
      </c>
    </row>
    <row r="23" spans="1:19" x14ac:dyDescent="0.25">
      <c r="A23" s="1">
        <v>21</v>
      </c>
      <c r="B23" t="s">
        <v>68</v>
      </c>
      <c r="D23">
        <v>2</v>
      </c>
      <c r="E23" t="s">
        <v>69</v>
      </c>
      <c r="F23" s="1">
        <v>800880</v>
      </c>
      <c r="G23" s="16">
        <v>42669</v>
      </c>
      <c r="H23" s="17">
        <v>0.3888888888888889</v>
      </c>
      <c r="I23" s="16">
        <v>42704</v>
      </c>
      <c r="J23" s="17">
        <v>0.39444444444444443</v>
      </c>
      <c r="K23" s="14">
        <f t="shared" si="2"/>
        <v>35</v>
      </c>
      <c r="L23" s="14">
        <f t="shared" si="0"/>
        <v>840</v>
      </c>
      <c r="M23" s="14">
        <f t="shared" si="1"/>
        <v>-0.13333333333333286</v>
      </c>
      <c r="N23" s="18">
        <v>840.13333333324408</v>
      </c>
      <c r="P23" t="s">
        <v>70</v>
      </c>
      <c r="Q23" s="49">
        <v>80.847499682598666</v>
      </c>
      <c r="R23" s="20">
        <v>42.195981045197634</v>
      </c>
      <c r="S23" s="20">
        <v>4.9366000000000003</v>
      </c>
    </row>
    <row r="24" spans="1:19" x14ac:dyDescent="0.25">
      <c r="A24" s="1">
        <v>22</v>
      </c>
      <c r="B24" t="s">
        <v>71</v>
      </c>
      <c r="D24">
        <v>7.6</v>
      </c>
      <c r="E24" t="s">
        <v>72</v>
      </c>
      <c r="F24" s="1">
        <v>800885</v>
      </c>
      <c r="G24" s="16">
        <v>42669</v>
      </c>
      <c r="H24" s="17">
        <v>0.41666666666666669</v>
      </c>
      <c r="I24" s="16">
        <v>42704</v>
      </c>
      <c r="J24" s="17">
        <v>0.41666666666666669</v>
      </c>
      <c r="K24" s="14">
        <f t="shared" si="2"/>
        <v>35</v>
      </c>
      <c r="L24" s="14">
        <f t="shared" si="0"/>
        <v>840</v>
      </c>
      <c r="M24" s="14">
        <f t="shared" si="1"/>
        <v>0</v>
      </c>
      <c r="N24" s="18">
        <v>840</v>
      </c>
      <c r="P24" t="s">
        <v>73</v>
      </c>
      <c r="Q24" s="49">
        <v>52.179369523809498</v>
      </c>
      <c r="R24" s="20">
        <v>27.233491400735662</v>
      </c>
      <c r="S24" s="20">
        <v>3.1856</v>
      </c>
    </row>
    <row r="25" spans="1:19" x14ac:dyDescent="0.25">
      <c r="A25" s="1">
        <v>23</v>
      </c>
      <c r="B25" t="s">
        <v>74</v>
      </c>
      <c r="D25">
        <v>2</v>
      </c>
      <c r="E25" t="s">
        <v>75</v>
      </c>
      <c r="F25" s="1">
        <v>800874</v>
      </c>
      <c r="G25" s="16">
        <v>42669</v>
      </c>
      <c r="H25" s="17">
        <v>0.45833333333333331</v>
      </c>
      <c r="I25" s="16">
        <v>42704</v>
      </c>
      <c r="J25" s="17">
        <v>0.46458333333333335</v>
      </c>
      <c r="K25" s="14">
        <f t="shared" si="2"/>
        <v>35</v>
      </c>
      <c r="L25" s="14">
        <f t="shared" si="0"/>
        <v>840</v>
      </c>
      <c r="M25" s="14">
        <f t="shared" si="1"/>
        <v>-0.1500000000000008</v>
      </c>
      <c r="N25" s="18">
        <v>840.14999999996508</v>
      </c>
      <c r="P25" t="s">
        <v>76</v>
      </c>
      <c r="Q25" s="49">
        <v>44.864346247695728</v>
      </c>
      <c r="R25" s="20">
        <v>23.415629565603201</v>
      </c>
      <c r="S25" s="20">
        <v>2.7395</v>
      </c>
    </row>
    <row r="26" spans="1:19" s="22" customFormat="1" x14ac:dyDescent="0.25">
      <c r="A26" s="21">
        <v>24</v>
      </c>
      <c r="B26" s="22" t="s">
        <v>77</v>
      </c>
      <c r="D26" s="22">
        <v>9</v>
      </c>
      <c r="E26" s="22" t="s">
        <v>51</v>
      </c>
      <c r="F26" s="21">
        <v>800877</v>
      </c>
      <c r="K26" s="14">
        <f t="shared" si="2"/>
        <v>0</v>
      </c>
      <c r="L26" s="14">
        <f t="shared" si="0"/>
        <v>0</v>
      </c>
      <c r="M26" s="14">
        <f t="shared" si="1"/>
        <v>0</v>
      </c>
      <c r="Q26" s="57"/>
    </row>
    <row r="27" spans="1:19" x14ac:dyDescent="0.25">
      <c r="A27" s="1">
        <v>25</v>
      </c>
      <c r="B27" t="s">
        <v>78</v>
      </c>
      <c r="D27">
        <v>2.2000000000000002</v>
      </c>
      <c r="E27" t="s">
        <v>79</v>
      </c>
      <c r="F27" s="1">
        <v>800888</v>
      </c>
      <c r="G27" s="16">
        <v>42669</v>
      </c>
      <c r="H27" s="17">
        <v>0.58124999999999993</v>
      </c>
      <c r="I27" s="16">
        <v>42704</v>
      </c>
      <c r="J27" s="17">
        <v>0.43402777777777773</v>
      </c>
      <c r="K27" s="14">
        <f t="shared" si="2"/>
        <v>35</v>
      </c>
      <c r="L27" s="14">
        <f t="shared" si="0"/>
        <v>840</v>
      </c>
      <c r="M27" s="14">
        <f t="shared" si="1"/>
        <v>3.5333333333333328</v>
      </c>
      <c r="N27" s="18">
        <v>836.46666666667443</v>
      </c>
      <c r="Q27" s="49">
        <v>46.590011476846612</v>
      </c>
      <c r="R27" s="20">
        <v>24.316289914846877</v>
      </c>
      <c r="S27" s="20">
        <v>2.8323999999999998</v>
      </c>
    </row>
    <row r="28" spans="1:19" x14ac:dyDescent="0.25">
      <c r="A28" s="1">
        <v>26</v>
      </c>
      <c r="B28" t="s">
        <v>80</v>
      </c>
      <c r="D28">
        <v>2</v>
      </c>
      <c r="E28" t="s">
        <v>81</v>
      </c>
      <c r="F28" s="1">
        <v>800884</v>
      </c>
      <c r="G28" s="16">
        <v>42669</v>
      </c>
      <c r="H28" s="17">
        <v>0.35416666666666669</v>
      </c>
      <c r="I28" s="16">
        <v>42704</v>
      </c>
      <c r="J28" s="17">
        <v>0.35416666666666669</v>
      </c>
      <c r="K28" s="14">
        <f t="shared" si="2"/>
        <v>35</v>
      </c>
      <c r="L28" s="14">
        <f t="shared" si="0"/>
        <v>840</v>
      </c>
      <c r="M28" s="14">
        <f t="shared" si="1"/>
        <v>0</v>
      </c>
      <c r="N28" s="18">
        <v>840</v>
      </c>
      <c r="Q28" s="49">
        <v>47.506223452380958</v>
      </c>
      <c r="R28" s="20">
        <v>24.794479881200918</v>
      </c>
      <c r="S28" s="20">
        <v>2.9003000000000001</v>
      </c>
    </row>
    <row r="29" spans="1:19" x14ac:dyDescent="0.25">
      <c r="A29" s="1">
        <v>27</v>
      </c>
      <c r="B29" t="s">
        <v>82</v>
      </c>
      <c r="D29">
        <v>6</v>
      </c>
      <c r="E29" t="s">
        <v>83</v>
      </c>
      <c r="F29" s="1">
        <v>800899</v>
      </c>
      <c r="G29" s="16">
        <v>42669</v>
      </c>
      <c r="H29" s="17">
        <v>0.33333333333333331</v>
      </c>
      <c r="I29" s="16">
        <v>42704</v>
      </c>
      <c r="J29" s="17">
        <v>0.33333333333333331</v>
      </c>
      <c r="K29" s="14">
        <f t="shared" si="2"/>
        <v>35</v>
      </c>
      <c r="L29" s="14">
        <f t="shared" si="0"/>
        <v>840</v>
      </c>
      <c r="M29" s="14">
        <f t="shared" si="1"/>
        <v>0</v>
      </c>
      <c r="N29" s="18">
        <v>840</v>
      </c>
      <c r="P29" t="s">
        <v>50</v>
      </c>
      <c r="Q29" s="49">
        <v>38.533389880952384</v>
      </c>
      <c r="R29" s="20">
        <v>20.111372589223585</v>
      </c>
      <c r="S29" s="20">
        <v>2.3525</v>
      </c>
    </row>
    <row r="30" spans="1:19" x14ac:dyDescent="0.25">
      <c r="A30" s="25">
        <v>28</v>
      </c>
      <c r="B30" t="s">
        <v>84</v>
      </c>
      <c r="C30" s="26"/>
      <c r="D30" s="26">
        <v>2</v>
      </c>
      <c r="E30" s="26" t="s">
        <v>85</v>
      </c>
      <c r="F30" s="27">
        <v>800901</v>
      </c>
      <c r="G30" s="28">
        <v>42669</v>
      </c>
      <c r="H30" s="29">
        <v>0.4236111111111111</v>
      </c>
      <c r="I30" s="28">
        <v>42704</v>
      </c>
      <c r="J30" s="29">
        <v>0.52083333333333337</v>
      </c>
      <c r="K30" s="14">
        <f>DATEDIF(G30,I30, "D")</f>
        <v>35</v>
      </c>
      <c r="L30" s="14">
        <f>(K30*24)</f>
        <v>840</v>
      </c>
      <c r="M30" s="14">
        <f t="shared" si="1"/>
        <v>-2.3333333333333344</v>
      </c>
      <c r="N30" s="30">
        <v>878.08333333331404</v>
      </c>
      <c r="O30" s="26"/>
      <c r="P30" s="26" t="s">
        <v>86</v>
      </c>
      <c r="Q30" s="38">
        <v>68.077082357408742</v>
      </c>
      <c r="R30" s="31">
        <v>35.530836303449242</v>
      </c>
      <c r="S30" s="31">
        <v>4.3445999999999998</v>
      </c>
    </row>
    <row r="31" spans="1:19" x14ac:dyDescent="0.25">
      <c r="A31" s="1">
        <v>29</v>
      </c>
      <c r="B31" s="32" t="s">
        <v>87</v>
      </c>
      <c r="D31">
        <v>2.1</v>
      </c>
      <c r="E31" t="s">
        <v>88</v>
      </c>
      <c r="F31" s="1">
        <v>800886</v>
      </c>
      <c r="G31" s="16">
        <v>42669</v>
      </c>
      <c r="H31" s="17">
        <v>0.58333333333333337</v>
      </c>
      <c r="I31" s="16">
        <v>42704</v>
      </c>
      <c r="J31" s="17">
        <v>0.64583333333333337</v>
      </c>
      <c r="K31" s="14">
        <f t="shared" si="2"/>
        <v>35</v>
      </c>
      <c r="L31" s="14">
        <f t="shared" si="0"/>
        <v>840</v>
      </c>
      <c r="M31" s="14">
        <f t="shared" si="1"/>
        <v>-1.5</v>
      </c>
      <c r="N31" s="18">
        <v>841.5</v>
      </c>
      <c r="Q31" s="49">
        <v>43.688708259061201</v>
      </c>
      <c r="R31" s="20">
        <v>22.802039801180168</v>
      </c>
      <c r="S31" s="20">
        <v>2.6720000000000002</v>
      </c>
    </row>
    <row r="32" spans="1:19" x14ac:dyDescent="0.25">
      <c r="A32" s="1">
        <v>30</v>
      </c>
      <c r="B32" t="s">
        <v>89</v>
      </c>
      <c r="D32">
        <v>2</v>
      </c>
      <c r="E32" t="s">
        <v>90</v>
      </c>
      <c r="F32" s="1">
        <v>800883</v>
      </c>
      <c r="G32" s="16">
        <v>42669</v>
      </c>
      <c r="H32" s="17">
        <v>0.46180555555555558</v>
      </c>
      <c r="I32" s="16">
        <v>42704</v>
      </c>
      <c r="J32" s="17">
        <v>0.64861111111111114</v>
      </c>
      <c r="K32" s="14">
        <f t="shared" si="2"/>
        <v>35</v>
      </c>
      <c r="L32" s="14">
        <f t="shared" si="0"/>
        <v>840</v>
      </c>
      <c r="M32" s="14">
        <f t="shared" si="1"/>
        <v>-4.4833333333333334</v>
      </c>
      <c r="N32" s="18">
        <v>844.48333333327901</v>
      </c>
      <c r="P32" t="s">
        <v>91</v>
      </c>
      <c r="Q32" s="49">
        <v>55.969034478678921</v>
      </c>
      <c r="R32" s="20">
        <v>29.211395865698812</v>
      </c>
      <c r="S32" s="20">
        <v>3.4352</v>
      </c>
    </row>
    <row r="33" spans="1:19" x14ac:dyDescent="0.25">
      <c r="A33" s="1">
        <v>31</v>
      </c>
      <c r="B33" s="33" t="s">
        <v>92</v>
      </c>
      <c r="D33">
        <v>2</v>
      </c>
      <c r="E33" t="s">
        <v>93</v>
      </c>
      <c r="F33" s="1">
        <v>800900</v>
      </c>
      <c r="G33" s="16">
        <v>42669</v>
      </c>
      <c r="H33" s="17">
        <v>0.625</v>
      </c>
      <c r="I33" s="16">
        <v>42704</v>
      </c>
      <c r="J33" s="17">
        <v>0.63541666666666663</v>
      </c>
      <c r="K33" s="14">
        <f t="shared" si="2"/>
        <v>35</v>
      </c>
      <c r="L33" s="14">
        <f t="shared" si="0"/>
        <v>840</v>
      </c>
      <c r="M33" s="14">
        <f t="shared" si="1"/>
        <v>-0.24999999999999911</v>
      </c>
      <c r="N33" s="18">
        <v>840.24999999994179</v>
      </c>
      <c r="P33" t="s">
        <v>94</v>
      </c>
      <c r="Q33" s="49">
        <v>33.486646831302529</v>
      </c>
      <c r="R33" s="20">
        <v>17.477373085230965</v>
      </c>
      <c r="S33" s="20">
        <v>2.0449999999999999</v>
      </c>
    </row>
    <row r="34" spans="1:19" x14ac:dyDescent="0.25">
      <c r="A34" s="1">
        <v>32</v>
      </c>
      <c r="B34" t="s">
        <v>95</v>
      </c>
      <c r="D34">
        <v>2.5</v>
      </c>
      <c r="E34" t="s">
        <v>96</v>
      </c>
      <c r="F34" s="1">
        <v>800896</v>
      </c>
      <c r="G34" s="16">
        <v>42669</v>
      </c>
      <c r="H34" s="17">
        <v>0.36458333333333331</v>
      </c>
      <c r="I34" s="16">
        <v>42704</v>
      </c>
      <c r="J34" s="17">
        <v>0.36458333333333331</v>
      </c>
      <c r="K34" s="14">
        <f t="shared" si="2"/>
        <v>35</v>
      </c>
      <c r="L34" s="14">
        <f t="shared" si="0"/>
        <v>840</v>
      </c>
      <c r="M34" s="14">
        <f t="shared" si="1"/>
        <v>0</v>
      </c>
      <c r="N34" s="18">
        <v>840</v>
      </c>
      <c r="P34" t="s">
        <v>97</v>
      </c>
      <c r="Q34" s="49">
        <v>59.507674999999999</v>
      </c>
      <c r="R34" s="20">
        <v>31.058285490605428</v>
      </c>
      <c r="S34" s="20">
        <v>3.633</v>
      </c>
    </row>
    <row r="35" spans="1:19" x14ac:dyDescent="0.25">
      <c r="A35" s="1">
        <v>33</v>
      </c>
      <c r="B35" t="s">
        <v>98</v>
      </c>
      <c r="D35">
        <v>2.1</v>
      </c>
      <c r="E35" t="s">
        <v>99</v>
      </c>
      <c r="F35" s="1">
        <v>800871</v>
      </c>
      <c r="G35" s="16">
        <v>42669</v>
      </c>
      <c r="H35" s="17">
        <v>0.79652777777777783</v>
      </c>
      <c r="I35" s="16">
        <v>42704</v>
      </c>
      <c r="J35" s="17">
        <v>0.5</v>
      </c>
      <c r="K35" s="14">
        <f t="shared" si="2"/>
        <v>35</v>
      </c>
      <c r="L35" s="14">
        <f t="shared" si="0"/>
        <v>840</v>
      </c>
      <c r="M35" s="14">
        <f t="shared" si="1"/>
        <v>7.116666666666668</v>
      </c>
      <c r="N35" s="18">
        <v>832.8833333333605</v>
      </c>
      <c r="P35" t="s">
        <v>100</v>
      </c>
      <c r="Q35" s="49">
        <v>39.416053468871908</v>
      </c>
      <c r="R35" s="20">
        <v>20.572052958701413</v>
      </c>
      <c r="S35" s="20">
        <v>2.3860000000000001</v>
      </c>
    </row>
    <row r="36" spans="1:19" x14ac:dyDescent="0.25">
      <c r="A36" s="1">
        <v>34</v>
      </c>
      <c r="B36" t="s">
        <v>101</v>
      </c>
      <c r="D36">
        <v>2</v>
      </c>
      <c r="E36" t="s">
        <v>102</v>
      </c>
      <c r="F36" s="1">
        <v>800898</v>
      </c>
      <c r="G36" s="16">
        <v>42669</v>
      </c>
      <c r="H36" s="17">
        <v>0.47569444444444442</v>
      </c>
      <c r="I36" s="16">
        <v>42704</v>
      </c>
      <c r="J36" s="17">
        <v>0.66041666666666665</v>
      </c>
      <c r="K36" s="14">
        <f t="shared" si="2"/>
        <v>35</v>
      </c>
      <c r="L36" s="14">
        <f t="shared" si="0"/>
        <v>840</v>
      </c>
      <c r="M36" s="14">
        <f t="shared" si="1"/>
        <v>-4.4333333333333336</v>
      </c>
      <c r="N36" s="18">
        <v>844.43333333329099</v>
      </c>
      <c r="P36" t="s">
        <v>103</v>
      </c>
      <c r="Q36" s="49">
        <v>104.35831903051883</v>
      </c>
      <c r="R36" s="20">
        <v>54.466763585865777</v>
      </c>
      <c r="S36" s="20">
        <v>6.4047999999999998</v>
      </c>
    </row>
    <row r="37" spans="1:19" s="22" customFormat="1" x14ac:dyDescent="0.25">
      <c r="A37" s="21"/>
      <c r="F37" s="21"/>
      <c r="Q37" s="20"/>
      <c r="R37" s="19"/>
      <c r="S37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sqref="A1:XFD2"/>
    </sheetView>
  </sheetViews>
  <sheetFormatPr defaultRowHeight="15" x14ac:dyDescent="0.25"/>
  <cols>
    <col min="2" max="2" width="18.28515625" customWidth="1"/>
    <col min="3" max="3" width="18.140625" customWidth="1"/>
    <col min="5" max="5" width="18.85546875" customWidth="1"/>
    <col min="7" max="7" width="11.28515625" bestFit="1" customWidth="1"/>
    <col min="9" max="9" width="11.28515625" bestFit="1" customWidth="1"/>
    <col min="15" max="15" width="9.85546875" customWidth="1"/>
    <col min="17" max="17" width="9.140625" style="32"/>
  </cols>
  <sheetData>
    <row r="1" spans="1:19" s="2" customFormat="1" ht="60" x14ac:dyDescent="0.25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5" t="s">
        <v>6</v>
      </c>
      <c r="H1" s="2" t="s">
        <v>7</v>
      </c>
      <c r="I1" s="5" t="s">
        <v>8</v>
      </c>
      <c r="J1" s="2" t="s">
        <v>9</v>
      </c>
      <c r="K1" s="6" t="s">
        <v>10</v>
      </c>
      <c r="L1" s="6" t="s">
        <v>11</v>
      </c>
      <c r="M1" s="6" t="s">
        <v>11</v>
      </c>
      <c r="N1" s="6" t="s">
        <v>12</v>
      </c>
      <c r="O1" s="6" t="s">
        <v>13</v>
      </c>
      <c r="P1" s="2" t="s">
        <v>14</v>
      </c>
      <c r="Q1" s="7" t="s">
        <v>15</v>
      </c>
      <c r="R1" s="8" t="s">
        <v>16</v>
      </c>
      <c r="S1" s="9" t="s">
        <v>17</v>
      </c>
    </row>
    <row r="2" spans="1:19" x14ac:dyDescent="0.25">
      <c r="A2" s="10" t="s">
        <v>18</v>
      </c>
      <c r="B2" s="11" t="s">
        <v>19</v>
      </c>
      <c r="C2" s="11" t="s">
        <v>20</v>
      </c>
      <c r="D2" s="11">
        <v>2.2999999999999998</v>
      </c>
      <c r="E2" s="11" t="s">
        <v>21</v>
      </c>
      <c r="F2" s="11">
        <v>761364</v>
      </c>
      <c r="G2" s="12">
        <v>42608</v>
      </c>
      <c r="H2" s="13">
        <v>0.64583333333333337</v>
      </c>
      <c r="I2" s="12">
        <v>42642</v>
      </c>
      <c r="J2" s="13">
        <v>0.7631944444444444</v>
      </c>
      <c r="K2" s="14">
        <f>DATEDIF(G2,I2, "D")</f>
        <v>34</v>
      </c>
      <c r="L2" s="14">
        <f>(K2*24)</f>
        <v>816</v>
      </c>
      <c r="M2" s="14">
        <f>(H2-J2)*24</f>
        <v>-2.8166666666666647</v>
      </c>
      <c r="N2" s="14">
        <f>L2-M2</f>
        <v>818.81666666666672</v>
      </c>
      <c r="O2" s="14">
        <f>N2*60</f>
        <v>49129</v>
      </c>
      <c r="P2" s="11" t="s">
        <v>22</v>
      </c>
      <c r="Q2" s="56"/>
      <c r="R2" s="11"/>
      <c r="S2" s="11"/>
    </row>
    <row r="3" spans="1:19" x14ac:dyDescent="0.25">
      <c r="A3" s="1">
        <v>1</v>
      </c>
      <c r="B3" t="s">
        <v>23</v>
      </c>
      <c r="D3">
        <v>3.5</v>
      </c>
      <c r="E3" t="s">
        <v>24</v>
      </c>
      <c r="F3">
        <v>814302</v>
      </c>
      <c r="G3" s="34">
        <v>42704</v>
      </c>
      <c r="H3" s="17">
        <v>0.52083333333333337</v>
      </c>
      <c r="I3" s="34">
        <v>42739</v>
      </c>
      <c r="J3" s="17">
        <v>0.54166666666666663</v>
      </c>
      <c r="K3" s="14">
        <f t="shared" ref="K3:K36" si="0">DATEDIF(G3,I3, "D")</f>
        <v>35</v>
      </c>
      <c r="L3" s="14">
        <f t="shared" ref="L3:L36" si="1">(K3*24)</f>
        <v>840</v>
      </c>
      <c r="M3" s="14">
        <f t="shared" ref="M3:M36" si="2">(H3-J3)*24</f>
        <v>-0.49999999999999822</v>
      </c>
      <c r="N3" s="35">
        <f t="shared" ref="N3:N36" si="3">L3-M3</f>
        <v>840.5</v>
      </c>
      <c r="O3" s="35">
        <f t="shared" ref="O3:O36" si="4">N3*60</f>
        <v>50430</v>
      </c>
      <c r="P3" t="s">
        <v>59</v>
      </c>
      <c r="Q3" s="49">
        <v>71.612280071396</v>
      </c>
      <c r="R3" s="20">
        <v>37.375929056052193</v>
      </c>
      <c r="S3" s="20">
        <v>4.3746</v>
      </c>
    </row>
    <row r="4" spans="1:19" x14ac:dyDescent="0.25">
      <c r="A4" s="1">
        <v>2</v>
      </c>
      <c r="B4" t="s">
        <v>26</v>
      </c>
      <c r="D4">
        <v>1.8</v>
      </c>
      <c r="E4" t="s">
        <v>27</v>
      </c>
      <c r="F4">
        <v>814301</v>
      </c>
      <c r="G4" s="28">
        <v>42704</v>
      </c>
      <c r="H4" s="29">
        <v>0.58333333333333337</v>
      </c>
      <c r="I4" s="28">
        <v>42739</v>
      </c>
      <c r="J4" s="29">
        <v>0.41666666666666669</v>
      </c>
      <c r="K4" s="14">
        <f t="shared" si="0"/>
        <v>35</v>
      </c>
      <c r="L4" s="14">
        <f t="shared" si="1"/>
        <v>840</v>
      </c>
      <c r="M4" s="14">
        <f t="shared" si="2"/>
        <v>4</v>
      </c>
      <c r="N4" s="35">
        <f t="shared" si="3"/>
        <v>836</v>
      </c>
      <c r="O4" s="35">
        <f t="shared" si="4"/>
        <v>50160</v>
      </c>
      <c r="Q4" s="49">
        <v>55.793074162687198</v>
      </c>
      <c r="R4" s="20">
        <v>29.119558540024634</v>
      </c>
      <c r="S4" s="20">
        <v>3.39</v>
      </c>
    </row>
    <row r="5" spans="1:19" x14ac:dyDescent="0.25">
      <c r="A5" s="1">
        <v>3</v>
      </c>
      <c r="B5" t="s">
        <v>28</v>
      </c>
      <c r="D5">
        <v>3.7</v>
      </c>
      <c r="E5" t="s">
        <v>29</v>
      </c>
      <c r="F5">
        <v>814300</v>
      </c>
      <c r="G5" s="34">
        <v>42704</v>
      </c>
      <c r="H5" s="17">
        <v>0.44791666666666669</v>
      </c>
      <c r="I5" s="34">
        <v>42739</v>
      </c>
      <c r="J5" s="17">
        <v>0.44791666666666669</v>
      </c>
      <c r="K5" s="14">
        <f t="shared" si="0"/>
        <v>35</v>
      </c>
      <c r="L5" s="14">
        <f t="shared" si="1"/>
        <v>840</v>
      </c>
      <c r="M5" s="14">
        <f t="shared" si="2"/>
        <v>0</v>
      </c>
      <c r="N5" s="35">
        <f t="shared" si="3"/>
        <v>840</v>
      </c>
      <c r="O5" s="35">
        <f t="shared" si="4"/>
        <v>50400</v>
      </c>
      <c r="P5" t="s">
        <v>97</v>
      </c>
      <c r="Q5" s="49">
        <v>66.724598095238093</v>
      </c>
      <c r="R5" s="20">
        <v>34.82494681379859</v>
      </c>
      <c r="S5" s="20">
        <v>4.0735999999999999</v>
      </c>
    </row>
    <row r="6" spans="1:19" x14ac:dyDescent="0.25">
      <c r="A6" s="1">
        <v>4</v>
      </c>
      <c r="B6" t="s">
        <v>31</v>
      </c>
      <c r="D6">
        <v>5</v>
      </c>
      <c r="E6" t="s">
        <v>32</v>
      </c>
      <c r="F6">
        <v>814299</v>
      </c>
      <c r="G6" s="34">
        <v>42704</v>
      </c>
      <c r="H6" s="17">
        <v>0.33680555555555558</v>
      </c>
      <c r="I6" s="34">
        <v>42739</v>
      </c>
      <c r="J6" s="17">
        <v>0.33680555555555558</v>
      </c>
      <c r="K6" s="14">
        <f t="shared" si="0"/>
        <v>35</v>
      </c>
      <c r="L6" s="14">
        <f t="shared" si="1"/>
        <v>840</v>
      </c>
      <c r="M6" s="14">
        <f t="shared" si="2"/>
        <v>0</v>
      </c>
      <c r="N6" s="35">
        <f t="shared" si="3"/>
        <v>840</v>
      </c>
      <c r="O6" s="35">
        <f t="shared" si="4"/>
        <v>50400</v>
      </c>
      <c r="Q6" s="49">
        <v>58.089187619047621</v>
      </c>
      <c r="R6" s="20">
        <v>30.317947609106277</v>
      </c>
      <c r="S6" s="20">
        <v>3.5464000000000002</v>
      </c>
    </row>
    <row r="7" spans="1:19" x14ac:dyDescent="0.25">
      <c r="A7" s="1">
        <v>5</v>
      </c>
      <c r="B7" t="s">
        <v>34</v>
      </c>
      <c r="D7" s="32">
        <v>2</v>
      </c>
      <c r="E7" s="32" t="s">
        <v>35</v>
      </c>
      <c r="F7" s="32">
        <v>814278</v>
      </c>
      <c r="G7" s="43">
        <v>42704</v>
      </c>
      <c r="H7" s="17">
        <v>0.44375000000000003</v>
      </c>
      <c r="I7" s="34">
        <v>42739</v>
      </c>
      <c r="J7" s="17">
        <v>0.44027777777777777</v>
      </c>
      <c r="K7" s="14">
        <f>DATEDIF(G7,I7, "D")</f>
        <v>35</v>
      </c>
      <c r="L7" s="14">
        <f t="shared" si="1"/>
        <v>840</v>
      </c>
      <c r="M7" s="14">
        <f t="shared" si="2"/>
        <v>8.333333333333437E-2</v>
      </c>
      <c r="N7" s="35">
        <f t="shared" si="3"/>
        <v>839.91666666666663</v>
      </c>
      <c r="O7" s="35">
        <f t="shared" si="4"/>
        <v>50395</v>
      </c>
      <c r="Q7" s="49">
        <v>58.655194443887829</v>
      </c>
      <c r="R7" s="20">
        <v>30.613358269252522</v>
      </c>
      <c r="S7" s="20">
        <v>3.5806</v>
      </c>
    </row>
    <row r="8" spans="1:19" s="26" customFormat="1" x14ac:dyDescent="0.25">
      <c r="A8" s="25">
        <v>6</v>
      </c>
      <c r="B8" s="26" t="s">
        <v>36</v>
      </c>
      <c r="D8" s="33">
        <v>2</v>
      </c>
      <c r="E8" s="33"/>
      <c r="F8" s="33">
        <v>814277</v>
      </c>
      <c r="G8" s="51">
        <v>42706</v>
      </c>
      <c r="H8" s="29">
        <v>0.47916666666666669</v>
      </c>
      <c r="I8" s="28">
        <v>42739</v>
      </c>
      <c r="J8" s="29">
        <v>0.42708333333333331</v>
      </c>
      <c r="K8" s="14">
        <f t="shared" si="0"/>
        <v>33</v>
      </c>
      <c r="L8" s="14">
        <f t="shared" si="1"/>
        <v>792</v>
      </c>
      <c r="M8" s="14">
        <f t="shared" si="2"/>
        <v>1.2500000000000009</v>
      </c>
      <c r="N8" s="35">
        <f t="shared" si="3"/>
        <v>790.75</v>
      </c>
      <c r="O8" s="35">
        <f t="shared" si="4"/>
        <v>47445</v>
      </c>
      <c r="Q8" s="49">
        <v>51.437693076185909</v>
      </c>
      <c r="R8" s="20">
        <v>26.846395133708722</v>
      </c>
      <c r="S8" s="20">
        <v>2.9561999999999999</v>
      </c>
    </row>
    <row r="9" spans="1:19" ht="15.75" x14ac:dyDescent="0.25">
      <c r="A9" s="1">
        <v>7</v>
      </c>
      <c r="B9" s="23" t="s">
        <v>37</v>
      </c>
      <c r="D9" s="32">
        <v>2</v>
      </c>
      <c r="E9" s="32" t="s">
        <v>38</v>
      </c>
      <c r="F9" s="32">
        <v>814276</v>
      </c>
      <c r="G9" s="43">
        <v>42704</v>
      </c>
      <c r="H9" s="17">
        <v>0.64722222222222225</v>
      </c>
      <c r="I9" s="34">
        <v>42739</v>
      </c>
      <c r="J9" s="17">
        <v>0.69791666666666663</v>
      </c>
      <c r="K9" s="14">
        <f t="shared" si="0"/>
        <v>35</v>
      </c>
      <c r="L9" s="14">
        <f t="shared" si="1"/>
        <v>840</v>
      </c>
      <c r="M9" s="14">
        <f t="shared" si="2"/>
        <v>-1.216666666666665</v>
      </c>
      <c r="N9" s="35">
        <f t="shared" si="3"/>
        <v>841.2166666666667</v>
      </c>
      <c r="O9" s="35">
        <f t="shared" si="4"/>
        <v>50473</v>
      </c>
      <c r="P9" t="s">
        <v>25</v>
      </c>
      <c r="Q9" s="49">
        <v>57.174283755674779</v>
      </c>
      <c r="R9" s="20">
        <v>29.84044037352546</v>
      </c>
      <c r="S9" s="20">
        <v>3.4956</v>
      </c>
    </row>
    <row r="10" spans="1:19" x14ac:dyDescent="0.25">
      <c r="A10" s="1">
        <v>8</v>
      </c>
      <c r="B10" t="s">
        <v>39</v>
      </c>
      <c r="D10" s="32">
        <v>13</v>
      </c>
      <c r="E10" s="32" t="s">
        <v>40</v>
      </c>
      <c r="F10" s="32">
        <v>814275</v>
      </c>
      <c r="G10" s="43">
        <v>42704</v>
      </c>
      <c r="H10" s="17">
        <v>0.36249999999999999</v>
      </c>
      <c r="I10" s="34">
        <v>42739</v>
      </c>
      <c r="J10" s="17">
        <v>0.41666666666666669</v>
      </c>
      <c r="K10" s="14">
        <f t="shared" si="0"/>
        <v>35</v>
      </c>
      <c r="L10" s="14">
        <f t="shared" si="1"/>
        <v>840</v>
      </c>
      <c r="M10" s="14">
        <f t="shared" si="2"/>
        <v>-1.3000000000000007</v>
      </c>
      <c r="N10" s="35">
        <f t="shared" si="3"/>
        <v>841.3</v>
      </c>
      <c r="O10" s="35">
        <f t="shared" si="4"/>
        <v>50478</v>
      </c>
      <c r="P10" t="s">
        <v>104</v>
      </c>
      <c r="Q10" s="49">
        <v>58.365766314046681</v>
      </c>
      <c r="R10" s="20">
        <v>30.46229974637092</v>
      </c>
      <c r="S10" s="20">
        <v>3.5688</v>
      </c>
    </row>
    <row r="11" spans="1:19" s="26" customFormat="1" x14ac:dyDescent="0.25">
      <c r="A11" s="25">
        <v>9</v>
      </c>
      <c r="B11" s="26" t="s">
        <v>42</v>
      </c>
      <c r="D11" s="33">
        <v>2</v>
      </c>
      <c r="E11" s="33"/>
      <c r="F11" s="33">
        <v>800887</v>
      </c>
      <c r="G11" s="51">
        <v>42706</v>
      </c>
      <c r="H11" s="29">
        <v>0.46111111111111108</v>
      </c>
      <c r="I11" s="28">
        <v>42739</v>
      </c>
      <c r="J11" s="29">
        <v>0.6875</v>
      </c>
      <c r="K11" s="14">
        <f t="shared" si="0"/>
        <v>33</v>
      </c>
      <c r="L11" s="14">
        <f t="shared" si="1"/>
        <v>792</v>
      </c>
      <c r="M11" s="14">
        <f t="shared" si="2"/>
        <v>-5.4333333333333336</v>
      </c>
      <c r="N11" s="35">
        <f t="shared" si="3"/>
        <v>797.43333333333328</v>
      </c>
      <c r="O11" s="35">
        <f t="shared" si="4"/>
        <v>47846</v>
      </c>
      <c r="Q11" s="49">
        <v>61.348702587462462</v>
      </c>
      <c r="R11" s="20">
        <v>32.019155838967883</v>
      </c>
      <c r="S11" s="20">
        <v>3.5556000000000001</v>
      </c>
    </row>
    <row r="12" spans="1:19" x14ac:dyDescent="0.25">
      <c r="A12" s="1">
        <v>10</v>
      </c>
      <c r="B12" t="s">
        <v>43</v>
      </c>
      <c r="D12" s="32">
        <v>3</v>
      </c>
      <c r="E12" s="32" t="s">
        <v>44</v>
      </c>
      <c r="F12" s="32">
        <v>814274</v>
      </c>
      <c r="G12" s="43">
        <v>42704</v>
      </c>
      <c r="H12" s="17">
        <v>0.44791666666666669</v>
      </c>
      <c r="I12" s="34">
        <v>42739</v>
      </c>
      <c r="J12" s="17">
        <v>0.3923611111111111</v>
      </c>
      <c r="K12" s="14">
        <f t="shared" si="0"/>
        <v>35</v>
      </c>
      <c r="L12" s="14">
        <f t="shared" si="1"/>
        <v>840</v>
      </c>
      <c r="M12" s="14">
        <f t="shared" si="2"/>
        <v>1.3333333333333339</v>
      </c>
      <c r="N12" s="35">
        <f t="shared" si="3"/>
        <v>838.66666666666663</v>
      </c>
      <c r="O12" s="35">
        <f t="shared" si="4"/>
        <v>50320</v>
      </c>
      <c r="P12" t="s">
        <v>105</v>
      </c>
      <c r="Q12" s="49">
        <v>61.08536637519731</v>
      </c>
      <c r="R12" s="20">
        <v>31.881715227138471</v>
      </c>
      <c r="S12" s="20">
        <v>3.7233999999999998</v>
      </c>
    </row>
    <row r="13" spans="1:19" x14ac:dyDescent="0.25">
      <c r="A13" s="1">
        <v>11</v>
      </c>
      <c r="B13" t="s">
        <v>45</v>
      </c>
      <c r="D13" s="32">
        <v>3</v>
      </c>
      <c r="E13" s="32" t="s">
        <v>46</v>
      </c>
      <c r="F13" s="32">
        <v>814273</v>
      </c>
      <c r="G13" s="43">
        <v>42704</v>
      </c>
      <c r="H13" s="17">
        <v>0.33333333333333331</v>
      </c>
      <c r="I13" s="34">
        <v>42739</v>
      </c>
      <c r="J13" s="17">
        <v>0.39930555555555558</v>
      </c>
      <c r="K13" s="14">
        <f>DATEDIF(G13,I13, "D")</f>
        <v>35</v>
      </c>
      <c r="L13" s="14">
        <f t="shared" si="1"/>
        <v>840</v>
      </c>
      <c r="M13" s="14">
        <f t="shared" si="2"/>
        <v>-1.5833333333333344</v>
      </c>
      <c r="N13" s="35">
        <f t="shared" si="3"/>
        <v>841.58333333333337</v>
      </c>
      <c r="O13" s="35">
        <f t="shared" si="4"/>
        <v>50495</v>
      </c>
      <c r="P13" t="s">
        <v>47</v>
      </c>
      <c r="Q13" s="49">
        <v>55.321561580359592</v>
      </c>
      <c r="R13" s="20">
        <v>28.873466378058243</v>
      </c>
      <c r="S13" s="20">
        <v>3.3837999999999999</v>
      </c>
    </row>
    <row r="14" spans="1:19" ht="15.75" x14ac:dyDescent="0.25">
      <c r="A14" s="1">
        <v>12</v>
      </c>
      <c r="B14" s="24" t="s">
        <v>48</v>
      </c>
      <c r="D14" s="32">
        <v>2.2999999999999998</v>
      </c>
      <c r="E14" s="32" t="s">
        <v>49</v>
      </c>
      <c r="F14" s="32">
        <v>814272</v>
      </c>
      <c r="G14" s="43">
        <v>42704</v>
      </c>
      <c r="H14" s="17">
        <v>0.53819444444444442</v>
      </c>
      <c r="I14" s="34">
        <v>42739</v>
      </c>
      <c r="J14" s="17">
        <v>0.45833333333333331</v>
      </c>
      <c r="K14" s="14">
        <f t="shared" si="0"/>
        <v>35</v>
      </c>
      <c r="L14" s="14">
        <f t="shared" si="1"/>
        <v>840</v>
      </c>
      <c r="M14" s="14">
        <f t="shared" si="2"/>
        <v>1.9166666666666665</v>
      </c>
      <c r="N14" s="35">
        <f t="shared" si="3"/>
        <v>838.08333333333337</v>
      </c>
      <c r="O14" s="35">
        <f t="shared" si="4"/>
        <v>50285</v>
      </c>
      <c r="P14" t="s">
        <v>25</v>
      </c>
      <c r="Q14" s="49">
        <v>58.888574724070061</v>
      </c>
      <c r="R14" s="20">
        <v>30.7351642609969</v>
      </c>
      <c r="S14" s="20">
        <v>3.5870000000000002</v>
      </c>
    </row>
    <row r="15" spans="1:19" s="26" customFormat="1" x14ac:dyDescent="0.25">
      <c r="A15" s="25">
        <v>13</v>
      </c>
      <c r="B15" s="26" t="s">
        <v>106</v>
      </c>
      <c r="D15" s="33">
        <v>2</v>
      </c>
      <c r="E15" s="33"/>
      <c r="F15" s="33">
        <v>814271</v>
      </c>
      <c r="G15" s="51">
        <v>42704</v>
      </c>
      <c r="H15" s="29">
        <v>0.39583333333333331</v>
      </c>
      <c r="I15" s="28">
        <v>42739</v>
      </c>
      <c r="J15" s="29">
        <v>0.39583333333333331</v>
      </c>
      <c r="K15" s="14">
        <f>DATEDIF(G15,I15, "D")</f>
        <v>35</v>
      </c>
      <c r="L15" s="14">
        <f t="shared" si="1"/>
        <v>840</v>
      </c>
      <c r="M15" s="14">
        <f>(H15-J15)*24</f>
        <v>0</v>
      </c>
      <c r="N15" s="35">
        <f t="shared" si="3"/>
        <v>840</v>
      </c>
      <c r="O15" s="35">
        <f t="shared" si="4"/>
        <v>50400</v>
      </c>
      <c r="Q15" s="49">
        <v>75.081552619047628</v>
      </c>
      <c r="R15" s="20">
        <v>39.186614101799393</v>
      </c>
      <c r="S15" s="20">
        <v>4.5838000000000001</v>
      </c>
    </row>
    <row r="16" spans="1:19" x14ac:dyDescent="0.25">
      <c r="A16" s="1">
        <v>14</v>
      </c>
      <c r="B16" t="s">
        <v>107</v>
      </c>
      <c r="D16" s="32">
        <v>1.3</v>
      </c>
      <c r="E16" s="32" t="s">
        <v>108</v>
      </c>
      <c r="F16" s="32">
        <v>814270</v>
      </c>
      <c r="G16" s="43">
        <v>42704</v>
      </c>
      <c r="H16" s="17">
        <v>0.8125</v>
      </c>
      <c r="I16" s="34">
        <v>42741</v>
      </c>
      <c r="J16" s="17">
        <v>0.39930555555555558</v>
      </c>
      <c r="K16" s="14">
        <f t="shared" si="0"/>
        <v>37</v>
      </c>
      <c r="L16" s="14">
        <f t="shared" si="1"/>
        <v>888</v>
      </c>
      <c r="M16" s="14">
        <f t="shared" si="2"/>
        <v>9.9166666666666661</v>
      </c>
      <c r="N16" s="35">
        <f t="shared" si="3"/>
        <v>878.08333333333337</v>
      </c>
      <c r="O16" s="35">
        <f t="shared" si="4"/>
        <v>52685</v>
      </c>
      <c r="P16" t="s">
        <v>25</v>
      </c>
      <c r="Q16" s="49">
        <v>34.590102495967358</v>
      </c>
      <c r="R16" s="20">
        <v>18.053289402905719</v>
      </c>
      <c r="S16" s="20">
        <v>2.2075</v>
      </c>
    </row>
    <row r="17" spans="1:19" x14ac:dyDescent="0.25">
      <c r="A17" s="1">
        <v>15</v>
      </c>
      <c r="B17" t="s">
        <v>54</v>
      </c>
      <c r="D17" s="32">
        <v>6.7</v>
      </c>
      <c r="E17" s="32" t="s">
        <v>55</v>
      </c>
      <c r="F17" s="32">
        <v>814269</v>
      </c>
      <c r="G17" s="43">
        <v>42704</v>
      </c>
      <c r="H17" s="17">
        <v>0.35416666666666669</v>
      </c>
      <c r="I17" s="34">
        <v>42739</v>
      </c>
      <c r="J17" s="17">
        <v>0.4375</v>
      </c>
      <c r="K17" s="14">
        <f t="shared" si="0"/>
        <v>35</v>
      </c>
      <c r="L17" s="14">
        <f t="shared" si="1"/>
        <v>840</v>
      </c>
      <c r="M17" s="14">
        <f t="shared" si="2"/>
        <v>-1.9999999999999996</v>
      </c>
      <c r="N17" s="35">
        <f t="shared" si="3"/>
        <v>842</v>
      </c>
      <c r="O17" s="35">
        <f t="shared" si="4"/>
        <v>50520</v>
      </c>
      <c r="P17" t="s">
        <v>25</v>
      </c>
      <c r="Q17" s="49">
        <v>66.592252731586839</v>
      </c>
      <c r="R17" s="20">
        <v>34.755873033187285</v>
      </c>
      <c r="S17" s="20">
        <v>4.0751999999999997</v>
      </c>
    </row>
    <row r="18" spans="1:19" x14ac:dyDescent="0.25">
      <c r="A18" s="1">
        <v>16</v>
      </c>
      <c r="B18" t="s">
        <v>57</v>
      </c>
      <c r="D18" s="32">
        <v>2</v>
      </c>
      <c r="E18" s="32" t="s">
        <v>58</v>
      </c>
      <c r="F18" s="32">
        <v>814288</v>
      </c>
      <c r="G18" s="43">
        <v>42704</v>
      </c>
      <c r="H18" s="17">
        <v>0.82291666666666663</v>
      </c>
      <c r="I18" s="34">
        <v>42739</v>
      </c>
      <c r="J18" s="17">
        <v>0.63541666666666663</v>
      </c>
      <c r="K18" s="14">
        <f t="shared" si="0"/>
        <v>35</v>
      </c>
      <c r="L18" s="14">
        <f t="shared" si="1"/>
        <v>840</v>
      </c>
      <c r="M18" s="14">
        <f t="shared" si="2"/>
        <v>4.5</v>
      </c>
      <c r="N18" s="35">
        <f t="shared" si="3"/>
        <v>835.5</v>
      </c>
      <c r="O18" s="35">
        <f t="shared" si="4"/>
        <v>50130</v>
      </c>
      <c r="P18" t="s">
        <v>109</v>
      </c>
      <c r="Q18" s="49">
        <v>43.77848665469778</v>
      </c>
      <c r="R18" s="20">
        <v>22.848897001408027</v>
      </c>
      <c r="S18" s="20">
        <v>2.6583999999999999</v>
      </c>
    </row>
    <row r="19" spans="1:19" ht="15.75" x14ac:dyDescent="0.25">
      <c r="A19" s="1">
        <v>17</v>
      </c>
      <c r="B19" s="24" t="s">
        <v>60</v>
      </c>
      <c r="D19" s="32">
        <v>2</v>
      </c>
      <c r="E19" s="32" t="s">
        <v>61</v>
      </c>
      <c r="F19" s="32">
        <v>814287</v>
      </c>
      <c r="G19" s="43">
        <v>42704</v>
      </c>
      <c r="H19" s="17">
        <v>0.65416666666666667</v>
      </c>
      <c r="I19" s="34">
        <v>42739</v>
      </c>
      <c r="J19" s="17">
        <v>0.69305555555555554</v>
      </c>
      <c r="K19" s="14">
        <f t="shared" si="0"/>
        <v>35</v>
      </c>
      <c r="L19" s="14">
        <f t="shared" si="1"/>
        <v>840</v>
      </c>
      <c r="M19" s="14">
        <f t="shared" si="2"/>
        <v>-0.93333333333333268</v>
      </c>
      <c r="N19" s="35">
        <f t="shared" si="3"/>
        <v>840.93333333333328</v>
      </c>
      <c r="O19" s="35">
        <f t="shared" si="4"/>
        <v>50456</v>
      </c>
      <c r="P19" t="s">
        <v>25</v>
      </c>
      <c r="Q19" s="49">
        <v>44.80128484223485</v>
      </c>
      <c r="R19" s="20">
        <v>23.382716514736352</v>
      </c>
      <c r="S19" s="20">
        <v>2.7382</v>
      </c>
    </row>
    <row r="20" spans="1:19" x14ac:dyDescent="0.25">
      <c r="A20" s="1">
        <v>18</v>
      </c>
      <c r="B20" t="s">
        <v>63</v>
      </c>
      <c r="D20" s="32">
        <v>2.2999999999999998</v>
      </c>
      <c r="E20" s="32" t="s">
        <v>64</v>
      </c>
      <c r="F20" s="32">
        <v>814286</v>
      </c>
      <c r="G20" s="43">
        <v>42704</v>
      </c>
      <c r="H20" s="17">
        <v>0.54166666666666663</v>
      </c>
      <c r="I20" s="34">
        <v>42739</v>
      </c>
      <c r="J20" s="17">
        <v>0.45833333333333331</v>
      </c>
      <c r="K20" s="14">
        <f t="shared" si="0"/>
        <v>35</v>
      </c>
      <c r="L20" s="14">
        <f t="shared" si="1"/>
        <v>840</v>
      </c>
      <c r="M20" s="14">
        <f t="shared" si="2"/>
        <v>1.9999999999999996</v>
      </c>
      <c r="N20" s="35">
        <f t="shared" si="3"/>
        <v>838</v>
      </c>
      <c r="O20" s="35">
        <f t="shared" si="4"/>
        <v>50280</v>
      </c>
      <c r="P20" t="s">
        <v>25</v>
      </c>
      <c r="Q20" s="49">
        <v>66.880561575169708</v>
      </c>
      <c r="R20" s="20">
        <v>34.906347377437221</v>
      </c>
      <c r="S20" s="20">
        <v>4.0734000000000004</v>
      </c>
    </row>
    <row r="21" spans="1:19" s="26" customFormat="1" ht="15.75" x14ac:dyDescent="0.25">
      <c r="A21" s="25">
        <v>19</v>
      </c>
      <c r="B21" s="24" t="s">
        <v>52</v>
      </c>
      <c r="D21" s="32">
        <v>1.3</v>
      </c>
      <c r="E21" s="32"/>
      <c r="F21" s="33">
        <v>814285</v>
      </c>
      <c r="G21" s="51">
        <v>42704</v>
      </c>
      <c r="H21" s="29">
        <v>0.39513888888888887</v>
      </c>
      <c r="I21" s="28">
        <v>42739</v>
      </c>
      <c r="J21" s="29">
        <v>0.375</v>
      </c>
      <c r="K21" s="14">
        <f t="shared" si="0"/>
        <v>35</v>
      </c>
      <c r="L21" s="14">
        <f t="shared" si="1"/>
        <v>840</v>
      </c>
      <c r="M21" s="14">
        <f t="shared" si="2"/>
        <v>0.48333333333333295</v>
      </c>
      <c r="N21" s="35">
        <f t="shared" si="3"/>
        <v>839.51666666666665</v>
      </c>
      <c r="O21" s="35">
        <f t="shared" si="4"/>
        <v>50371</v>
      </c>
      <c r="P21" s="26" t="s">
        <v>110</v>
      </c>
      <c r="Q21" s="49">
        <v>36.631483472633235</v>
      </c>
      <c r="R21" s="20">
        <v>19.118728326008995</v>
      </c>
      <c r="S21" s="20">
        <v>2.2351000000000001</v>
      </c>
    </row>
    <row r="22" spans="1:19" x14ac:dyDescent="0.25">
      <c r="A22" s="1">
        <v>20</v>
      </c>
      <c r="B22" t="s">
        <v>66</v>
      </c>
      <c r="D22" s="32">
        <v>2</v>
      </c>
      <c r="E22" s="32" t="s">
        <v>67</v>
      </c>
      <c r="F22" s="32">
        <v>814284</v>
      </c>
      <c r="G22" s="43">
        <v>42704</v>
      </c>
      <c r="H22" s="17">
        <v>0.34722222222222227</v>
      </c>
      <c r="I22" s="34">
        <v>42739</v>
      </c>
      <c r="J22" s="17">
        <v>0.2951388888888889</v>
      </c>
      <c r="K22" s="14">
        <f t="shared" si="0"/>
        <v>35</v>
      </c>
      <c r="L22" s="14">
        <f t="shared" si="1"/>
        <v>840</v>
      </c>
      <c r="M22" s="14">
        <f t="shared" si="2"/>
        <v>1.2500000000000009</v>
      </c>
      <c r="N22" s="35">
        <f t="shared" si="3"/>
        <v>838.75</v>
      </c>
      <c r="O22" s="35">
        <f t="shared" si="4"/>
        <v>50325</v>
      </c>
      <c r="Q22" s="49">
        <v>51.236793561840877</v>
      </c>
      <c r="R22" s="20">
        <v>26.741541524969143</v>
      </c>
      <c r="S22" s="20">
        <v>3.1234000000000002</v>
      </c>
    </row>
    <row r="23" spans="1:19" x14ac:dyDescent="0.25">
      <c r="A23" s="1">
        <v>21</v>
      </c>
      <c r="B23" t="s">
        <v>68</v>
      </c>
      <c r="D23" s="32">
        <v>2</v>
      </c>
      <c r="E23" s="32" t="s">
        <v>69</v>
      </c>
      <c r="F23" s="32">
        <v>814283</v>
      </c>
      <c r="G23" s="43">
        <v>42704</v>
      </c>
      <c r="H23" s="17">
        <v>0.39583333333333331</v>
      </c>
      <c r="I23" s="34">
        <v>42739</v>
      </c>
      <c r="J23" s="17">
        <v>0.38680555555555557</v>
      </c>
      <c r="K23" s="14">
        <f t="shared" si="0"/>
        <v>35</v>
      </c>
      <c r="L23" s="14">
        <f t="shared" si="1"/>
        <v>840</v>
      </c>
      <c r="M23" s="14">
        <f t="shared" si="2"/>
        <v>0.2166666666666659</v>
      </c>
      <c r="N23" s="35">
        <f t="shared" si="3"/>
        <v>839.7833333333333</v>
      </c>
      <c r="O23" s="35">
        <f t="shared" si="4"/>
        <v>50387</v>
      </c>
      <c r="P23" t="s">
        <v>111</v>
      </c>
      <c r="Q23" s="49">
        <v>79.966968305317579</v>
      </c>
      <c r="R23" s="20">
        <v>41.736413520520657</v>
      </c>
      <c r="S23" s="20">
        <v>4.8807999999999998</v>
      </c>
    </row>
    <row r="24" spans="1:19" x14ac:dyDescent="0.25">
      <c r="A24" s="1">
        <v>22</v>
      </c>
      <c r="B24" t="s">
        <v>71</v>
      </c>
      <c r="D24" s="32">
        <v>7.6</v>
      </c>
      <c r="E24" s="32" t="s">
        <v>72</v>
      </c>
      <c r="F24" s="32">
        <v>814282</v>
      </c>
      <c r="G24" s="43">
        <v>42704</v>
      </c>
      <c r="H24" s="17">
        <v>0.5</v>
      </c>
      <c r="I24" s="34">
        <v>42739</v>
      </c>
      <c r="J24" s="17">
        <v>0.63194444444444442</v>
      </c>
      <c r="K24" s="14">
        <f t="shared" si="0"/>
        <v>35</v>
      </c>
      <c r="L24" s="14">
        <f t="shared" si="1"/>
        <v>840</v>
      </c>
      <c r="M24" s="14">
        <f t="shared" si="2"/>
        <v>-3.1666666666666661</v>
      </c>
      <c r="N24" s="35">
        <f t="shared" si="3"/>
        <v>843.16666666666663</v>
      </c>
      <c r="O24" s="35">
        <f t="shared" si="4"/>
        <v>50590</v>
      </c>
      <c r="P24" t="s">
        <v>33</v>
      </c>
      <c r="Q24" s="49">
        <v>59.290710338010093</v>
      </c>
      <c r="R24" s="20">
        <v>30.945047149274579</v>
      </c>
      <c r="S24" s="20">
        <v>3.6334</v>
      </c>
    </row>
    <row r="25" spans="1:19" x14ac:dyDescent="0.25">
      <c r="A25" s="1">
        <v>23</v>
      </c>
      <c r="B25" t="s">
        <v>74</v>
      </c>
      <c r="D25" s="32">
        <v>2</v>
      </c>
      <c r="E25" s="32" t="s">
        <v>75</v>
      </c>
      <c r="F25" s="32">
        <v>814281</v>
      </c>
      <c r="G25" s="43">
        <v>42704</v>
      </c>
      <c r="H25" s="17">
        <v>0.52222222222222225</v>
      </c>
      <c r="I25" s="34">
        <v>42739</v>
      </c>
      <c r="J25" s="17">
        <v>0.4694444444444445</v>
      </c>
      <c r="K25" s="14">
        <f t="shared" si="0"/>
        <v>35</v>
      </c>
      <c r="L25" s="14">
        <f t="shared" si="1"/>
        <v>840</v>
      </c>
      <c r="M25" s="14">
        <f t="shared" si="2"/>
        <v>1.2666666666666662</v>
      </c>
      <c r="N25" s="35">
        <f t="shared" si="3"/>
        <v>838.73333333333335</v>
      </c>
      <c r="O25" s="35">
        <f t="shared" si="4"/>
        <v>50324</v>
      </c>
      <c r="P25" t="s">
        <v>112</v>
      </c>
      <c r="Q25" s="49">
        <v>44.520169422141208</v>
      </c>
      <c r="R25" s="20">
        <v>23.235996566879546</v>
      </c>
      <c r="S25" s="20">
        <v>2.7139000000000002</v>
      </c>
    </row>
    <row r="26" spans="1:19" s="26" customFormat="1" x14ac:dyDescent="0.25">
      <c r="A26" s="25">
        <v>24</v>
      </c>
      <c r="B26" s="26" t="s">
        <v>77</v>
      </c>
      <c r="D26" s="33">
        <v>9</v>
      </c>
      <c r="E26" s="33" t="s">
        <v>51</v>
      </c>
      <c r="F26" s="33">
        <v>814331</v>
      </c>
      <c r="G26" s="51">
        <v>42704</v>
      </c>
      <c r="H26" s="29">
        <v>0.58333333333333337</v>
      </c>
      <c r="I26" s="28">
        <v>42739</v>
      </c>
      <c r="J26" s="29">
        <v>0.41666666666666669</v>
      </c>
      <c r="K26" s="14">
        <f t="shared" si="0"/>
        <v>35</v>
      </c>
      <c r="L26" s="14">
        <f t="shared" si="1"/>
        <v>840</v>
      </c>
      <c r="M26" s="14">
        <f t="shared" si="2"/>
        <v>4</v>
      </c>
      <c r="N26" s="35">
        <f t="shared" si="3"/>
        <v>836</v>
      </c>
      <c r="O26" s="35">
        <f t="shared" si="4"/>
        <v>50160</v>
      </c>
      <c r="Q26" s="38">
        <v>52.721986363636354</v>
      </c>
      <c r="R26" s="31">
        <v>27.516694344277848</v>
      </c>
      <c r="S26" s="31">
        <v>3.2033999999999998</v>
      </c>
    </row>
    <row r="27" spans="1:19" x14ac:dyDescent="0.25">
      <c r="A27" s="1">
        <v>25</v>
      </c>
      <c r="B27" t="s">
        <v>78</v>
      </c>
      <c r="D27" s="32">
        <v>2.2000000000000002</v>
      </c>
      <c r="E27" s="32" t="s">
        <v>79</v>
      </c>
      <c r="F27" s="32">
        <v>814279</v>
      </c>
      <c r="G27" s="43">
        <v>42704</v>
      </c>
      <c r="H27" s="17">
        <v>0.43402777777777773</v>
      </c>
      <c r="I27" s="34">
        <v>42739</v>
      </c>
      <c r="J27" s="17">
        <v>0.60416666666666663</v>
      </c>
      <c r="K27" s="14">
        <f t="shared" si="0"/>
        <v>35</v>
      </c>
      <c r="L27" s="14">
        <f t="shared" si="1"/>
        <v>840</v>
      </c>
      <c r="M27" s="14">
        <f t="shared" si="2"/>
        <v>-4.0833333333333339</v>
      </c>
      <c r="N27" s="35">
        <f t="shared" si="3"/>
        <v>844.08333333333337</v>
      </c>
      <c r="O27" s="35">
        <f t="shared" si="4"/>
        <v>50645</v>
      </c>
      <c r="Q27" s="49">
        <v>48.366912587627503</v>
      </c>
      <c r="R27" s="20">
        <v>25.243691329659441</v>
      </c>
      <c r="S27" s="20">
        <v>2.9672000000000001</v>
      </c>
    </row>
    <row r="28" spans="1:19" x14ac:dyDescent="0.25">
      <c r="A28" s="1">
        <v>26</v>
      </c>
      <c r="B28" t="s">
        <v>80</v>
      </c>
      <c r="D28">
        <v>2</v>
      </c>
      <c r="E28" t="s">
        <v>81</v>
      </c>
      <c r="F28">
        <v>814298</v>
      </c>
      <c r="G28" s="34">
        <v>42704</v>
      </c>
      <c r="H28" s="17">
        <v>0.35416666666666669</v>
      </c>
      <c r="I28" s="34">
        <v>42739</v>
      </c>
      <c r="J28" s="17">
        <v>0.42708333333333331</v>
      </c>
      <c r="K28" s="14">
        <f t="shared" si="0"/>
        <v>35</v>
      </c>
      <c r="L28" s="14">
        <f t="shared" si="1"/>
        <v>840</v>
      </c>
      <c r="M28" s="14">
        <f t="shared" si="2"/>
        <v>-1.7499999999999991</v>
      </c>
      <c r="N28" s="35">
        <f t="shared" si="3"/>
        <v>841.75</v>
      </c>
      <c r="O28" s="35">
        <f t="shared" si="4"/>
        <v>50505</v>
      </c>
      <c r="P28" t="s">
        <v>113</v>
      </c>
      <c r="Q28" s="49">
        <v>48.303202732396052</v>
      </c>
      <c r="R28" s="20">
        <v>25.210439839455145</v>
      </c>
      <c r="S28" s="20">
        <v>2.9550999999999998</v>
      </c>
    </row>
    <row r="29" spans="1:19" x14ac:dyDescent="0.25">
      <c r="A29" s="1">
        <v>27</v>
      </c>
      <c r="B29" t="s">
        <v>82</v>
      </c>
      <c r="D29">
        <v>6</v>
      </c>
      <c r="E29" t="s">
        <v>83</v>
      </c>
      <c r="F29">
        <v>814297</v>
      </c>
      <c r="G29" s="34">
        <v>42704</v>
      </c>
      <c r="H29" s="17">
        <v>0.3125</v>
      </c>
      <c r="I29" s="34">
        <v>42739</v>
      </c>
      <c r="J29" s="17">
        <v>0.29166666666666669</v>
      </c>
      <c r="K29" s="14">
        <f t="shared" si="0"/>
        <v>35</v>
      </c>
      <c r="L29" s="14">
        <f t="shared" si="1"/>
        <v>840</v>
      </c>
      <c r="M29" s="14">
        <f t="shared" si="2"/>
        <v>0.49999999999999956</v>
      </c>
      <c r="N29" s="35">
        <f t="shared" si="3"/>
        <v>839.5</v>
      </c>
      <c r="O29" s="35">
        <f t="shared" si="4"/>
        <v>50370</v>
      </c>
      <c r="Q29" s="49">
        <v>42.088281119717038</v>
      </c>
      <c r="R29" s="20">
        <v>21.966743799434781</v>
      </c>
      <c r="S29" s="20">
        <v>2.5680000000000001</v>
      </c>
    </row>
    <row r="30" spans="1:19" x14ac:dyDescent="0.25">
      <c r="A30" s="1">
        <v>28</v>
      </c>
      <c r="B30" t="s">
        <v>84</v>
      </c>
      <c r="D30" s="26">
        <v>2</v>
      </c>
      <c r="E30" s="26" t="s">
        <v>114</v>
      </c>
      <c r="F30">
        <v>814296</v>
      </c>
      <c r="G30" s="34">
        <v>42704</v>
      </c>
      <c r="H30" s="17">
        <v>0.52083333333333337</v>
      </c>
      <c r="I30" s="34">
        <v>42739</v>
      </c>
      <c r="J30" s="17">
        <v>0.88541666666666663</v>
      </c>
      <c r="K30" s="14">
        <f t="shared" si="0"/>
        <v>35</v>
      </c>
      <c r="L30" s="14">
        <f t="shared" si="1"/>
        <v>840</v>
      </c>
      <c r="M30" s="14">
        <f t="shared" si="2"/>
        <v>-8.7499999999999982</v>
      </c>
      <c r="N30" s="35">
        <f t="shared" si="3"/>
        <v>848.75</v>
      </c>
      <c r="O30" s="35">
        <f t="shared" si="4"/>
        <v>50925</v>
      </c>
      <c r="P30" t="s">
        <v>115</v>
      </c>
      <c r="Q30" s="49">
        <v>77.828523122249265</v>
      </c>
      <c r="R30" s="20">
        <v>40.620314781967259</v>
      </c>
      <c r="S30" s="20">
        <v>4.8010000000000002</v>
      </c>
    </row>
    <row r="31" spans="1:19" x14ac:dyDescent="0.25">
      <c r="A31" s="1">
        <v>29</v>
      </c>
      <c r="B31" s="32" t="s">
        <v>87</v>
      </c>
      <c r="D31">
        <v>2.1</v>
      </c>
      <c r="E31" t="s">
        <v>88</v>
      </c>
      <c r="F31">
        <v>814295</v>
      </c>
      <c r="G31" s="34">
        <v>42704</v>
      </c>
      <c r="H31" s="17">
        <v>0.64583333333333337</v>
      </c>
      <c r="I31" s="34">
        <v>42739</v>
      </c>
      <c r="J31" s="17">
        <v>0.39583333333333331</v>
      </c>
      <c r="K31" s="14">
        <f t="shared" si="0"/>
        <v>35</v>
      </c>
      <c r="L31" s="14">
        <f t="shared" si="1"/>
        <v>840</v>
      </c>
      <c r="M31" s="14">
        <f t="shared" si="2"/>
        <v>6.0000000000000018</v>
      </c>
      <c r="N31" s="35">
        <f t="shared" si="3"/>
        <v>834</v>
      </c>
      <c r="O31" s="35">
        <f t="shared" si="4"/>
        <v>50040</v>
      </c>
      <c r="Q31" s="49">
        <v>47.49989544364508</v>
      </c>
      <c r="R31" s="20">
        <v>24.791177162654009</v>
      </c>
      <c r="S31" s="20">
        <v>2.8792</v>
      </c>
    </row>
    <row r="32" spans="1:19" x14ac:dyDescent="0.25">
      <c r="A32" s="1">
        <v>30</v>
      </c>
      <c r="B32" t="s">
        <v>116</v>
      </c>
      <c r="D32">
        <v>2</v>
      </c>
      <c r="E32" t="s">
        <v>90</v>
      </c>
      <c r="F32">
        <v>814294</v>
      </c>
      <c r="G32" s="34">
        <v>42704</v>
      </c>
      <c r="H32" s="17">
        <v>0.65069444444444446</v>
      </c>
      <c r="I32" s="34">
        <v>42739</v>
      </c>
      <c r="J32" s="17">
        <v>0.6958333333333333</v>
      </c>
      <c r="K32" s="14">
        <f t="shared" si="0"/>
        <v>35</v>
      </c>
      <c r="L32" s="14">
        <f t="shared" si="1"/>
        <v>840</v>
      </c>
      <c r="M32" s="14">
        <f t="shared" si="2"/>
        <v>-1.0833333333333321</v>
      </c>
      <c r="N32" s="35">
        <f t="shared" si="3"/>
        <v>841.08333333333337</v>
      </c>
      <c r="O32" s="35">
        <f t="shared" si="4"/>
        <v>50465</v>
      </c>
      <c r="P32" t="s">
        <v>25</v>
      </c>
      <c r="Q32" s="49">
        <v>59.182376141877782</v>
      </c>
      <c r="R32" s="20">
        <v>30.88850529325563</v>
      </c>
      <c r="S32" s="20">
        <v>3.6177999999999999</v>
      </c>
    </row>
    <row r="33" spans="1:19" x14ac:dyDescent="0.25">
      <c r="A33" s="1">
        <v>31</v>
      </c>
      <c r="B33" s="33" t="s">
        <v>92</v>
      </c>
      <c r="D33">
        <v>2</v>
      </c>
      <c r="E33" t="s">
        <v>93</v>
      </c>
      <c r="F33">
        <v>814293</v>
      </c>
      <c r="G33" s="34">
        <v>42704</v>
      </c>
      <c r="H33" s="17">
        <v>0.625</v>
      </c>
      <c r="I33" s="34">
        <v>42739</v>
      </c>
      <c r="J33" s="17">
        <v>0.54166666666666663</v>
      </c>
      <c r="K33" s="14">
        <f t="shared" si="0"/>
        <v>35</v>
      </c>
      <c r="L33" s="14">
        <f t="shared" si="1"/>
        <v>840</v>
      </c>
      <c r="M33" s="14">
        <f t="shared" si="2"/>
        <v>2.0000000000000009</v>
      </c>
      <c r="N33" s="35">
        <f t="shared" si="3"/>
        <v>838</v>
      </c>
      <c r="O33" s="35">
        <f t="shared" si="4"/>
        <v>50280</v>
      </c>
      <c r="P33" t="s">
        <v>117</v>
      </c>
      <c r="Q33" s="49">
        <v>43.201289737473168</v>
      </c>
      <c r="R33" s="20">
        <v>22.547646000768879</v>
      </c>
      <c r="S33" s="20">
        <v>2.6312000000000002</v>
      </c>
    </row>
    <row r="34" spans="1:19" x14ac:dyDescent="0.25">
      <c r="A34" s="1">
        <v>32</v>
      </c>
      <c r="B34" t="s">
        <v>95</v>
      </c>
      <c r="D34">
        <v>2.5</v>
      </c>
      <c r="E34" t="s">
        <v>96</v>
      </c>
      <c r="F34">
        <v>814292</v>
      </c>
      <c r="G34" s="34">
        <v>42704</v>
      </c>
      <c r="H34" s="17">
        <v>0.36458333333333331</v>
      </c>
      <c r="I34" s="34">
        <v>42739</v>
      </c>
      <c r="J34" s="17">
        <v>0.36458333333333331</v>
      </c>
      <c r="K34" s="14">
        <f t="shared" si="0"/>
        <v>35</v>
      </c>
      <c r="L34" s="14">
        <f t="shared" si="1"/>
        <v>840</v>
      </c>
      <c r="M34" s="14">
        <f t="shared" si="2"/>
        <v>0</v>
      </c>
      <c r="N34" s="35">
        <f t="shared" si="3"/>
        <v>840</v>
      </c>
      <c r="O34" s="35">
        <f t="shared" si="4"/>
        <v>50400</v>
      </c>
      <c r="P34" t="s">
        <v>30</v>
      </c>
      <c r="Q34" s="49">
        <v>60.431493571428568</v>
      </c>
      <c r="R34" s="20">
        <v>31.540445496570236</v>
      </c>
      <c r="S34" s="20">
        <v>3.6894</v>
      </c>
    </row>
    <row r="35" spans="1:19" x14ac:dyDescent="0.25">
      <c r="A35" s="1">
        <v>33</v>
      </c>
      <c r="B35" t="s">
        <v>98</v>
      </c>
      <c r="D35">
        <v>2.1</v>
      </c>
      <c r="E35" t="s">
        <v>99</v>
      </c>
      <c r="F35">
        <v>814291</v>
      </c>
      <c r="G35" s="34">
        <v>42704</v>
      </c>
      <c r="H35" s="17">
        <v>0.81527777777777777</v>
      </c>
      <c r="I35" s="34">
        <v>42739</v>
      </c>
      <c r="J35" s="17">
        <v>0.7944444444444444</v>
      </c>
      <c r="K35" s="14">
        <f t="shared" si="0"/>
        <v>35</v>
      </c>
      <c r="L35" s="14">
        <f t="shared" si="1"/>
        <v>840</v>
      </c>
      <c r="M35" s="14">
        <f t="shared" si="2"/>
        <v>0.50000000000000089</v>
      </c>
      <c r="N35" s="35">
        <f t="shared" si="3"/>
        <v>839.5</v>
      </c>
      <c r="O35" s="35">
        <f t="shared" si="4"/>
        <v>50370</v>
      </c>
      <c r="P35" t="s">
        <v>118</v>
      </c>
      <c r="Q35" s="49">
        <v>37.155036331152068</v>
      </c>
      <c r="R35" s="20">
        <v>19.391981383691061</v>
      </c>
      <c r="S35" s="20">
        <v>2.2669999999999999</v>
      </c>
    </row>
    <row r="36" spans="1:19" x14ac:dyDescent="0.25">
      <c r="A36" s="1">
        <v>34</v>
      </c>
      <c r="B36" t="s">
        <v>101</v>
      </c>
      <c r="D36">
        <v>2</v>
      </c>
      <c r="E36" t="s">
        <v>102</v>
      </c>
      <c r="F36">
        <v>814290</v>
      </c>
      <c r="G36" s="34">
        <v>42704</v>
      </c>
      <c r="H36" s="17">
        <v>0.66111111111111109</v>
      </c>
      <c r="I36" s="34">
        <v>42739</v>
      </c>
      <c r="J36" s="17">
        <v>0.68194444444444446</v>
      </c>
      <c r="K36" s="14">
        <f t="shared" si="0"/>
        <v>35</v>
      </c>
      <c r="L36" s="14">
        <f t="shared" si="1"/>
        <v>840</v>
      </c>
      <c r="M36" s="14">
        <f t="shared" si="2"/>
        <v>-0.50000000000000089</v>
      </c>
      <c r="N36" s="35">
        <f t="shared" si="3"/>
        <v>840.5</v>
      </c>
      <c r="O36" s="35">
        <f t="shared" si="4"/>
        <v>50430</v>
      </c>
      <c r="P36" t="s">
        <v>119</v>
      </c>
      <c r="Q36" s="49">
        <v>165.44194836409196</v>
      </c>
      <c r="R36" s="20">
        <v>86.34757221507931</v>
      </c>
      <c r="S36" s="20">
        <v>10.106400000000001</v>
      </c>
    </row>
    <row r="37" spans="1:19" s="22" customFormat="1" x14ac:dyDescent="0.25">
      <c r="A37" s="21"/>
      <c r="K37" s="15"/>
      <c r="L37" s="15"/>
      <c r="M37" s="15"/>
      <c r="N37" s="39"/>
      <c r="O37" s="39"/>
      <c r="Q37" s="3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topLeftCell="A4" workbookViewId="0">
      <selection sqref="A1:XFD2"/>
    </sheetView>
  </sheetViews>
  <sheetFormatPr defaultRowHeight="15" x14ac:dyDescent="0.25"/>
  <cols>
    <col min="3" max="3" width="25.140625" customWidth="1"/>
    <col min="5" max="5" width="9.140625" customWidth="1"/>
    <col min="7" max="7" width="11.28515625" bestFit="1" customWidth="1"/>
    <col min="9" max="9" width="11.28515625" bestFit="1" customWidth="1"/>
    <col min="17" max="17" width="9.140625" style="32"/>
  </cols>
  <sheetData>
    <row r="1" spans="1:28" s="2" customFormat="1" ht="60" x14ac:dyDescent="0.25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5" t="s">
        <v>6</v>
      </c>
      <c r="H1" s="2" t="s">
        <v>7</v>
      </c>
      <c r="I1" s="5" t="s">
        <v>8</v>
      </c>
      <c r="J1" s="2" t="s">
        <v>9</v>
      </c>
      <c r="K1" s="6" t="s">
        <v>10</v>
      </c>
      <c r="L1" s="6" t="s">
        <v>11</v>
      </c>
      <c r="M1" s="6" t="s">
        <v>11</v>
      </c>
      <c r="N1" s="6" t="s">
        <v>12</v>
      </c>
      <c r="O1" s="6" t="s">
        <v>13</v>
      </c>
      <c r="P1" s="2" t="s">
        <v>14</v>
      </c>
      <c r="Q1" s="7" t="s">
        <v>15</v>
      </c>
      <c r="R1" s="8" t="s">
        <v>16</v>
      </c>
      <c r="S1" s="9" t="s">
        <v>17</v>
      </c>
      <c r="T1" s="40" t="s">
        <v>120</v>
      </c>
    </row>
    <row r="2" spans="1:28" x14ac:dyDescent="0.25">
      <c r="A2" s="10" t="s">
        <v>18</v>
      </c>
      <c r="B2" s="11" t="s">
        <v>19</v>
      </c>
      <c r="C2" s="11" t="s">
        <v>20</v>
      </c>
      <c r="D2" s="11">
        <v>2.2999999999999998</v>
      </c>
      <c r="E2" s="11" t="s">
        <v>21</v>
      </c>
      <c r="F2" s="11">
        <v>761364</v>
      </c>
      <c r="G2" s="12">
        <v>42608</v>
      </c>
      <c r="H2" s="13">
        <v>0.64583333333333337</v>
      </c>
      <c r="I2" s="12">
        <v>42642</v>
      </c>
      <c r="J2" s="13">
        <v>0.7631944444444444</v>
      </c>
      <c r="K2" s="14">
        <f>DATEDIF(G2,I2, "D")</f>
        <v>34</v>
      </c>
      <c r="L2" s="14">
        <f>(K2*24)</f>
        <v>816</v>
      </c>
      <c r="M2" s="14">
        <f>(H2-J2)*24</f>
        <v>-2.8166666666666647</v>
      </c>
      <c r="N2" s="15">
        <f>L2-M2</f>
        <v>818.81666666666672</v>
      </c>
      <c r="O2" s="15">
        <f>N2*60</f>
        <v>49129</v>
      </c>
      <c r="P2" s="11" t="s">
        <v>22</v>
      </c>
      <c r="Q2" s="56" t="s">
        <v>51</v>
      </c>
      <c r="R2" s="11"/>
      <c r="S2" s="11"/>
      <c r="T2" s="26"/>
    </row>
    <row r="3" spans="1:28" x14ac:dyDescent="0.25">
      <c r="A3" s="1">
        <v>1</v>
      </c>
      <c r="B3" t="s">
        <v>23</v>
      </c>
      <c r="D3">
        <v>3.5</v>
      </c>
      <c r="E3" t="s">
        <v>24</v>
      </c>
      <c r="F3">
        <v>814308</v>
      </c>
      <c r="G3" s="34">
        <v>42739</v>
      </c>
      <c r="H3" s="17">
        <v>0.54166666666666663</v>
      </c>
      <c r="I3" s="34">
        <v>42767</v>
      </c>
      <c r="J3" s="17">
        <v>0.54166666666666663</v>
      </c>
      <c r="K3" s="14">
        <f t="shared" ref="K3:K36" si="0">DATEDIF(G3,I3, "D")</f>
        <v>28</v>
      </c>
      <c r="L3" s="14">
        <f t="shared" ref="L3:L36" si="1">(K3*24)</f>
        <v>672</v>
      </c>
      <c r="M3" s="14">
        <f t="shared" ref="M3:M36" si="2">(H3-J3)*24</f>
        <v>0</v>
      </c>
      <c r="N3" s="15">
        <f t="shared" ref="N3:N36" si="3">L3-M3</f>
        <v>672</v>
      </c>
      <c r="O3" s="15">
        <f t="shared" ref="O3:O36" si="4">N3*60</f>
        <v>40320</v>
      </c>
      <c r="P3" t="s">
        <v>25</v>
      </c>
      <c r="Q3" s="49">
        <v>61.108796726190477</v>
      </c>
      <c r="R3" s="20">
        <v>31.89394401158167</v>
      </c>
      <c r="S3" s="20">
        <v>2.9845999999999999</v>
      </c>
      <c r="T3" s="26"/>
    </row>
    <row r="4" spans="1:28" x14ac:dyDescent="0.25">
      <c r="A4" s="1">
        <v>2</v>
      </c>
      <c r="B4" t="s">
        <v>26</v>
      </c>
      <c r="D4">
        <v>1.8</v>
      </c>
      <c r="E4" t="s">
        <v>27</v>
      </c>
      <c r="F4">
        <v>814309</v>
      </c>
      <c r="G4" s="28">
        <v>42739</v>
      </c>
      <c r="H4" s="29">
        <v>0.41666666666666669</v>
      </c>
      <c r="I4" s="28">
        <v>42767</v>
      </c>
      <c r="J4" s="29">
        <v>0.4201388888888889</v>
      </c>
      <c r="K4" s="14">
        <f t="shared" si="0"/>
        <v>28</v>
      </c>
      <c r="L4" s="14">
        <f t="shared" si="1"/>
        <v>672</v>
      </c>
      <c r="M4" s="14">
        <f t="shared" si="2"/>
        <v>-8.3333333333333037E-2</v>
      </c>
      <c r="N4" s="15">
        <f t="shared" si="3"/>
        <v>672.08333333333337</v>
      </c>
      <c r="O4" s="15">
        <f t="shared" si="4"/>
        <v>40325</v>
      </c>
      <c r="Q4" s="49">
        <v>60.935395164281353</v>
      </c>
      <c r="R4" s="20">
        <v>31.803442152547682</v>
      </c>
      <c r="S4" s="20">
        <v>2.9765000000000001</v>
      </c>
      <c r="T4" s="26"/>
    </row>
    <row r="5" spans="1:28" x14ac:dyDescent="0.25">
      <c r="A5" s="1">
        <v>3</v>
      </c>
      <c r="B5" t="s">
        <v>28</v>
      </c>
      <c r="D5">
        <v>3.7</v>
      </c>
      <c r="E5" t="s">
        <v>29</v>
      </c>
      <c r="F5">
        <v>814310</v>
      </c>
      <c r="G5" s="34">
        <v>42739</v>
      </c>
      <c r="H5" s="17">
        <v>0.44791666666666669</v>
      </c>
      <c r="I5" s="34">
        <v>42767</v>
      </c>
      <c r="J5" s="17">
        <v>0.62152777777777779</v>
      </c>
      <c r="K5" s="14">
        <f t="shared" si="0"/>
        <v>28</v>
      </c>
      <c r="L5" s="14">
        <f t="shared" si="1"/>
        <v>672</v>
      </c>
      <c r="M5" s="14">
        <f t="shared" si="2"/>
        <v>-4.1666666666666661</v>
      </c>
      <c r="N5" s="15">
        <f t="shared" si="3"/>
        <v>676.16666666666663</v>
      </c>
      <c r="O5" s="15">
        <f t="shared" si="4"/>
        <v>40570</v>
      </c>
      <c r="P5" t="s">
        <v>25</v>
      </c>
      <c r="Q5" s="49">
        <v>70.849523588844534</v>
      </c>
      <c r="R5" s="20">
        <v>36.977830683113012</v>
      </c>
      <c r="S5" s="20">
        <v>3.4817999999999998</v>
      </c>
      <c r="T5" s="26"/>
    </row>
    <row r="6" spans="1:28" x14ac:dyDescent="0.25">
      <c r="A6" s="1">
        <v>4</v>
      </c>
      <c r="B6" t="s">
        <v>31</v>
      </c>
      <c r="D6" s="32">
        <v>5</v>
      </c>
      <c r="E6" t="s">
        <v>32</v>
      </c>
      <c r="F6">
        <v>814311</v>
      </c>
      <c r="G6" s="34">
        <v>42739</v>
      </c>
      <c r="H6" s="17">
        <v>0.33749999999999997</v>
      </c>
      <c r="I6" s="34">
        <v>42767</v>
      </c>
      <c r="J6" s="17">
        <v>0.33958333333333335</v>
      </c>
      <c r="K6" s="14">
        <f t="shared" si="0"/>
        <v>28</v>
      </c>
      <c r="L6" s="14">
        <f t="shared" si="1"/>
        <v>672</v>
      </c>
      <c r="M6" s="14">
        <f t="shared" si="2"/>
        <v>-5.0000000000001155E-2</v>
      </c>
      <c r="N6" s="15">
        <f t="shared" si="3"/>
        <v>672.05</v>
      </c>
      <c r="O6" s="15">
        <f t="shared" si="4"/>
        <v>40323</v>
      </c>
      <c r="Q6" s="49">
        <v>64.031914887286291</v>
      </c>
      <c r="R6" s="20">
        <v>33.419579795034601</v>
      </c>
      <c r="S6" s="20">
        <v>3.1276000000000002</v>
      </c>
      <c r="T6" s="26"/>
    </row>
    <row r="7" spans="1:28" x14ac:dyDescent="0.25">
      <c r="A7" s="1">
        <v>5</v>
      </c>
      <c r="B7" t="s">
        <v>34</v>
      </c>
      <c r="D7" s="32">
        <v>2</v>
      </c>
      <c r="E7" t="s">
        <v>35</v>
      </c>
      <c r="F7">
        <v>814312</v>
      </c>
      <c r="G7" s="34">
        <v>42739</v>
      </c>
      <c r="H7" s="17">
        <v>0.44027777777777777</v>
      </c>
      <c r="I7" s="34">
        <v>42767</v>
      </c>
      <c r="J7" s="17">
        <v>0.44166666666666665</v>
      </c>
      <c r="K7" s="14">
        <f t="shared" si="0"/>
        <v>28</v>
      </c>
      <c r="L7" s="14">
        <f t="shared" si="1"/>
        <v>672</v>
      </c>
      <c r="M7" s="14">
        <f t="shared" si="2"/>
        <v>-3.3333333333333215E-2</v>
      </c>
      <c r="N7" s="15">
        <f t="shared" si="3"/>
        <v>672.0333333333333</v>
      </c>
      <c r="O7" s="15">
        <f t="shared" si="4"/>
        <v>40322</v>
      </c>
      <c r="Q7" s="49">
        <v>67.223303308374227</v>
      </c>
      <c r="R7" s="20">
        <v>35.085231371802834</v>
      </c>
      <c r="S7" s="20">
        <v>3.2833999999999999</v>
      </c>
      <c r="T7" s="26"/>
    </row>
    <row r="8" spans="1:28" x14ac:dyDescent="0.25">
      <c r="A8" s="1">
        <v>6</v>
      </c>
      <c r="B8" t="s">
        <v>36</v>
      </c>
      <c r="D8" s="33">
        <v>2</v>
      </c>
      <c r="E8" s="36"/>
      <c r="F8">
        <v>814313</v>
      </c>
      <c r="G8" s="34">
        <v>42739</v>
      </c>
      <c r="H8" s="17">
        <v>0.42708333333333331</v>
      </c>
      <c r="I8" s="34">
        <v>42767</v>
      </c>
      <c r="J8" s="17">
        <v>0.69444444444444453</v>
      </c>
      <c r="K8" s="14">
        <f t="shared" si="0"/>
        <v>28</v>
      </c>
      <c r="L8" s="14">
        <f t="shared" si="1"/>
        <v>672</v>
      </c>
      <c r="M8" s="14">
        <f t="shared" si="2"/>
        <v>-6.4166666666666696</v>
      </c>
      <c r="N8" s="15">
        <f t="shared" si="3"/>
        <v>678.41666666666663</v>
      </c>
      <c r="O8" s="15">
        <f t="shared" si="4"/>
        <v>40705</v>
      </c>
      <c r="Q8" s="49">
        <v>57.89021928510342</v>
      </c>
      <c r="R8" s="20">
        <v>30.21410192333164</v>
      </c>
      <c r="S8" s="20">
        <v>2.8544</v>
      </c>
      <c r="T8" s="26"/>
    </row>
    <row r="9" spans="1:28" ht="15.75" x14ac:dyDescent="0.25">
      <c r="A9" s="1">
        <v>7</v>
      </c>
      <c r="B9" s="42" t="s">
        <v>37</v>
      </c>
      <c r="D9" s="32">
        <v>2</v>
      </c>
      <c r="E9" t="s">
        <v>38</v>
      </c>
      <c r="F9">
        <v>814314</v>
      </c>
      <c r="G9" s="43">
        <v>42739</v>
      </c>
      <c r="H9" s="44">
        <v>0.69861111111111107</v>
      </c>
      <c r="I9" s="43">
        <v>42767</v>
      </c>
      <c r="J9" s="44">
        <v>0.65069444444444446</v>
      </c>
      <c r="K9" s="14">
        <f t="shared" si="0"/>
        <v>28</v>
      </c>
      <c r="L9" s="14">
        <f t="shared" si="1"/>
        <v>672</v>
      </c>
      <c r="M9" s="14">
        <f t="shared" si="2"/>
        <v>1.1499999999999986</v>
      </c>
      <c r="N9" s="15">
        <f t="shared" si="3"/>
        <v>670.85</v>
      </c>
      <c r="O9" s="15">
        <f t="shared" si="4"/>
        <v>40251</v>
      </c>
      <c r="Q9" s="49">
        <v>66.730688529485647</v>
      </c>
      <c r="R9" s="20">
        <v>34.828125537309838</v>
      </c>
      <c r="S9" s="20">
        <v>3.2536</v>
      </c>
      <c r="T9" s="26"/>
    </row>
    <row r="10" spans="1:28" x14ac:dyDescent="0.25">
      <c r="A10" s="1">
        <v>8</v>
      </c>
      <c r="B10" t="s">
        <v>39</v>
      </c>
      <c r="D10" s="32">
        <v>13</v>
      </c>
      <c r="E10" t="s">
        <v>40</v>
      </c>
      <c r="F10">
        <v>814315</v>
      </c>
      <c r="G10" s="34">
        <v>42739</v>
      </c>
      <c r="H10" s="17">
        <v>0.41666666666666669</v>
      </c>
      <c r="I10" s="34">
        <v>42767</v>
      </c>
      <c r="J10" s="17">
        <v>0.4201388888888889</v>
      </c>
      <c r="K10" s="14">
        <f t="shared" si="0"/>
        <v>28</v>
      </c>
      <c r="L10" s="14">
        <f t="shared" si="1"/>
        <v>672</v>
      </c>
      <c r="M10" s="14">
        <f t="shared" si="2"/>
        <v>-8.3333333333333037E-2</v>
      </c>
      <c r="N10" s="15">
        <f t="shared" si="3"/>
        <v>672.08333333333337</v>
      </c>
      <c r="O10" s="15">
        <f t="shared" si="4"/>
        <v>40325</v>
      </c>
      <c r="P10" t="s">
        <v>50</v>
      </c>
      <c r="Q10" s="49">
        <v>70.334165505259534</v>
      </c>
      <c r="R10" s="20">
        <v>36.708854647839004</v>
      </c>
      <c r="S10" s="20">
        <v>3.4356</v>
      </c>
      <c r="T10" s="26"/>
    </row>
    <row r="11" spans="1:28" x14ac:dyDescent="0.25">
      <c r="A11" s="1">
        <v>9</v>
      </c>
      <c r="B11" t="s">
        <v>42</v>
      </c>
      <c r="D11" s="33">
        <v>2</v>
      </c>
      <c r="E11" s="36"/>
      <c r="F11">
        <v>814316</v>
      </c>
      <c r="G11" s="43">
        <v>42739</v>
      </c>
      <c r="H11" s="44">
        <v>0.68819444444444444</v>
      </c>
      <c r="I11" s="43">
        <v>42767</v>
      </c>
      <c r="J11" s="44">
        <v>0.6381944444444444</v>
      </c>
      <c r="K11" s="14">
        <f t="shared" si="0"/>
        <v>28</v>
      </c>
      <c r="L11" s="14">
        <f t="shared" si="1"/>
        <v>672</v>
      </c>
      <c r="M11" s="14">
        <f t="shared" si="2"/>
        <v>1.2000000000000011</v>
      </c>
      <c r="N11" s="15">
        <f t="shared" si="3"/>
        <v>670.8</v>
      </c>
      <c r="O11" s="15">
        <f t="shared" si="4"/>
        <v>40248</v>
      </c>
      <c r="P11" t="s">
        <v>25</v>
      </c>
      <c r="Q11" s="49">
        <v>72.757788908773236</v>
      </c>
      <c r="R11" s="20">
        <v>37.973793793722983</v>
      </c>
      <c r="S11" s="20">
        <v>3.5472000000000001</v>
      </c>
      <c r="T11" s="26"/>
    </row>
    <row r="12" spans="1:28" x14ac:dyDescent="0.25">
      <c r="A12" s="1">
        <v>10</v>
      </c>
      <c r="B12" t="s">
        <v>43</v>
      </c>
      <c r="D12" s="32">
        <v>3</v>
      </c>
      <c r="E12" t="s">
        <v>44</v>
      </c>
      <c r="F12">
        <v>814317</v>
      </c>
      <c r="G12" s="28">
        <v>42739</v>
      </c>
      <c r="H12" s="29">
        <v>0.3923611111111111</v>
      </c>
      <c r="I12" s="28">
        <v>42773</v>
      </c>
      <c r="J12" s="29">
        <v>0.60069444444444442</v>
      </c>
      <c r="K12" s="14">
        <f>DATEDIF(G12,I12, "D")</f>
        <v>34</v>
      </c>
      <c r="L12" s="14">
        <f>(K12*24)</f>
        <v>816</v>
      </c>
      <c r="M12" s="14">
        <f t="shared" si="2"/>
        <v>-5</v>
      </c>
      <c r="N12" s="15">
        <f t="shared" si="3"/>
        <v>821</v>
      </c>
      <c r="O12" s="15">
        <f t="shared" si="4"/>
        <v>49260</v>
      </c>
      <c r="Q12" s="49">
        <v>38.783285992689088</v>
      </c>
      <c r="R12" s="20">
        <v>20.241798534806414</v>
      </c>
      <c r="S12" s="20">
        <v>2.3142</v>
      </c>
      <c r="T12" s="45" t="s">
        <v>121</v>
      </c>
      <c r="V12" s="45"/>
      <c r="W12" s="45"/>
      <c r="X12" s="45"/>
      <c r="Y12" s="45"/>
      <c r="Z12" s="45"/>
      <c r="AA12" s="45"/>
      <c r="AB12" s="45"/>
    </row>
    <row r="13" spans="1:28" x14ac:dyDescent="0.25">
      <c r="A13" s="1">
        <v>11</v>
      </c>
      <c r="B13" t="s">
        <v>45</v>
      </c>
      <c r="D13" s="32">
        <v>3</v>
      </c>
      <c r="E13" t="s">
        <v>46</v>
      </c>
      <c r="F13">
        <v>814318</v>
      </c>
      <c r="G13" s="34">
        <v>42739</v>
      </c>
      <c r="H13" s="17">
        <v>0.39930555555555558</v>
      </c>
      <c r="I13" s="34">
        <v>42767</v>
      </c>
      <c r="J13" s="17">
        <v>0.56944444444444442</v>
      </c>
      <c r="K13" s="14">
        <f t="shared" si="0"/>
        <v>28</v>
      </c>
      <c r="L13" s="14">
        <f t="shared" si="1"/>
        <v>672</v>
      </c>
      <c r="M13" s="14">
        <f t="shared" si="2"/>
        <v>-4.0833333333333321</v>
      </c>
      <c r="N13" s="15">
        <f t="shared" si="3"/>
        <v>676.08333333333337</v>
      </c>
      <c r="O13" s="15">
        <f>N13*60</f>
        <v>40565</v>
      </c>
      <c r="P13" t="s">
        <v>97</v>
      </c>
      <c r="Q13" s="49">
        <v>65.693162085537963</v>
      </c>
      <c r="R13" s="20">
        <v>34.286619042556353</v>
      </c>
      <c r="S13" s="20">
        <v>3.2280000000000002</v>
      </c>
      <c r="T13" s="26"/>
    </row>
    <row r="14" spans="1:28" ht="15.75" x14ac:dyDescent="0.25">
      <c r="A14" s="1">
        <v>12</v>
      </c>
      <c r="B14" s="24" t="s">
        <v>48</v>
      </c>
      <c r="D14" s="32">
        <v>2.2999999999999998</v>
      </c>
      <c r="E14" t="s">
        <v>49</v>
      </c>
      <c r="F14">
        <v>814319</v>
      </c>
      <c r="G14" s="34">
        <v>42739</v>
      </c>
      <c r="H14" s="17">
        <v>0.45833333333333331</v>
      </c>
      <c r="I14" s="34">
        <v>42767</v>
      </c>
      <c r="J14" s="17">
        <v>0.60416666666666663</v>
      </c>
      <c r="K14" s="14">
        <f>DATEDIF(G14,I14, "D")</f>
        <v>28</v>
      </c>
      <c r="L14" s="14">
        <f>(K14*24)</f>
        <v>672</v>
      </c>
      <c r="M14" s="14">
        <f t="shared" si="2"/>
        <v>-3.4999999999999996</v>
      </c>
      <c r="N14" s="15">
        <f>L14-M14</f>
        <v>675.5</v>
      </c>
      <c r="O14" s="15">
        <f t="shared" si="4"/>
        <v>40530</v>
      </c>
      <c r="P14" t="s">
        <v>25</v>
      </c>
      <c r="Q14" s="49">
        <v>59.101575721697834</v>
      </c>
      <c r="R14" s="20">
        <v>30.846333883975905</v>
      </c>
      <c r="S14" s="20">
        <v>2.9016000000000002</v>
      </c>
      <c r="T14" s="26"/>
    </row>
    <row r="15" spans="1:28" x14ac:dyDescent="0.25">
      <c r="A15" s="1">
        <v>13</v>
      </c>
      <c r="B15" t="s">
        <v>106</v>
      </c>
      <c r="D15" s="33">
        <v>2</v>
      </c>
      <c r="E15" s="36"/>
      <c r="F15">
        <v>814320</v>
      </c>
      <c r="G15" s="34">
        <v>42739</v>
      </c>
      <c r="H15" s="17">
        <v>0.39583333333333331</v>
      </c>
      <c r="I15" s="34">
        <v>42767</v>
      </c>
      <c r="J15" s="17">
        <v>0.39583333333333331</v>
      </c>
      <c r="K15" s="14">
        <f>DATEDIF(G15,I15, "D")</f>
        <v>28</v>
      </c>
      <c r="L15" s="14">
        <f>(K15*24)</f>
        <v>672</v>
      </c>
      <c r="M15" s="14">
        <f>(H15-J15)*24</f>
        <v>0</v>
      </c>
      <c r="N15" s="15">
        <f t="shared" si="3"/>
        <v>672</v>
      </c>
      <c r="O15" s="15">
        <f t="shared" si="4"/>
        <v>40320</v>
      </c>
      <c r="P15" t="s">
        <v>122</v>
      </c>
      <c r="Q15" s="49">
        <v>100.4898392857143</v>
      </c>
      <c r="R15" s="20">
        <v>52.447724053086795</v>
      </c>
      <c r="S15" s="20">
        <v>4.9080000000000004</v>
      </c>
      <c r="T15" s="26"/>
    </row>
    <row r="16" spans="1:28" x14ac:dyDescent="0.25">
      <c r="A16" s="1">
        <v>14</v>
      </c>
      <c r="B16" t="s">
        <v>107</v>
      </c>
      <c r="D16" s="32">
        <v>1.3</v>
      </c>
      <c r="E16" t="s">
        <v>108</v>
      </c>
      <c r="F16">
        <v>814321</v>
      </c>
      <c r="G16" s="34">
        <v>42739</v>
      </c>
      <c r="H16" s="17">
        <v>0.39930555555555558</v>
      </c>
      <c r="I16" s="34">
        <v>42769</v>
      </c>
      <c r="J16" s="17">
        <v>0.53125</v>
      </c>
      <c r="K16" s="14">
        <f t="shared" si="0"/>
        <v>30</v>
      </c>
      <c r="L16" s="14">
        <f t="shared" si="1"/>
        <v>720</v>
      </c>
      <c r="M16" s="14">
        <f t="shared" si="2"/>
        <v>-3.1666666666666661</v>
      </c>
      <c r="N16" s="15">
        <f t="shared" si="3"/>
        <v>723.16666666666663</v>
      </c>
      <c r="O16" s="15">
        <f t="shared" si="4"/>
        <v>43390</v>
      </c>
      <c r="Q16" s="49">
        <v>77.687138234614181</v>
      </c>
      <c r="R16" s="20">
        <v>40.54652308695939</v>
      </c>
      <c r="S16" s="20">
        <v>4.0831999999999997</v>
      </c>
      <c r="T16" s="26"/>
    </row>
    <row r="17" spans="1:20" x14ac:dyDescent="0.25">
      <c r="A17" s="1">
        <v>15</v>
      </c>
      <c r="B17" t="s">
        <v>54</v>
      </c>
      <c r="D17" s="32">
        <v>6.7</v>
      </c>
      <c r="E17" t="s">
        <v>55</v>
      </c>
      <c r="F17">
        <v>814322</v>
      </c>
      <c r="G17" s="34">
        <v>42739</v>
      </c>
      <c r="H17" s="17">
        <v>0.45833333333333331</v>
      </c>
      <c r="I17" s="34">
        <v>42767</v>
      </c>
      <c r="J17" s="17">
        <v>0.44791666666666669</v>
      </c>
      <c r="K17" s="14">
        <f t="shared" si="0"/>
        <v>28</v>
      </c>
      <c r="L17" s="14">
        <f t="shared" si="1"/>
        <v>672</v>
      </c>
      <c r="M17" s="14">
        <f t="shared" si="2"/>
        <v>0.24999999999999911</v>
      </c>
      <c r="N17" s="15">
        <f t="shared" si="3"/>
        <v>671.75</v>
      </c>
      <c r="O17" s="15">
        <f t="shared" si="4"/>
        <v>40305</v>
      </c>
      <c r="Q17" s="49">
        <v>71.155587644225207</v>
      </c>
      <c r="R17" s="20">
        <v>37.137571839365975</v>
      </c>
      <c r="S17" s="20">
        <v>3.4740000000000002</v>
      </c>
      <c r="T17" s="26"/>
    </row>
    <row r="18" spans="1:20" x14ac:dyDescent="0.25">
      <c r="A18" s="1">
        <v>16</v>
      </c>
      <c r="B18" t="s">
        <v>57</v>
      </c>
      <c r="D18" s="32">
        <v>2</v>
      </c>
      <c r="F18">
        <v>814323</v>
      </c>
      <c r="G18" s="34">
        <v>42739</v>
      </c>
      <c r="H18" s="17">
        <v>0.63541666666666663</v>
      </c>
      <c r="I18" s="34">
        <v>42767</v>
      </c>
      <c r="J18" s="17">
        <v>0.33333333333333331</v>
      </c>
      <c r="K18" s="14">
        <f t="shared" si="0"/>
        <v>28</v>
      </c>
      <c r="L18" s="14">
        <f t="shared" si="1"/>
        <v>672</v>
      </c>
      <c r="M18" s="14">
        <f t="shared" si="2"/>
        <v>7.25</v>
      </c>
      <c r="N18" s="15">
        <f>L18-M18</f>
        <v>664.75</v>
      </c>
      <c r="O18" s="15">
        <f t="shared" si="4"/>
        <v>39885</v>
      </c>
      <c r="P18" t="s">
        <v>59</v>
      </c>
      <c r="Q18" s="49">
        <v>48.24498397893101</v>
      </c>
      <c r="R18" s="20">
        <v>25.180054268753139</v>
      </c>
      <c r="S18" s="20">
        <v>2.3309000000000002</v>
      </c>
      <c r="T18" s="26"/>
    </row>
    <row r="19" spans="1:20" ht="15.75" x14ac:dyDescent="0.25">
      <c r="A19" s="1">
        <v>17</v>
      </c>
      <c r="B19" s="24" t="s">
        <v>60</v>
      </c>
      <c r="D19" s="32">
        <v>2</v>
      </c>
      <c r="E19" t="s">
        <v>61</v>
      </c>
      <c r="F19">
        <v>814324</v>
      </c>
      <c r="G19" s="43">
        <v>42739</v>
      </c>
      <c r="H19" s="44">
        <v>0.69374999999999998</v>
      </c>
      <c r="I19" s="43">
        <v>42767</v>
      </c>
      <c r="J19" s="44">
        <v>0.64513888888888882</v>
      </c>
      <c r="K19" s="14">
        <f t="shared" si="0"/>
        <v>28</v>
      </c>
      <c r="L19" s="14">
        <f t="shared" si="1"/>
        <v>672</v>
      </c>
      <c r="M19" s="14">
        <f t="shared" si="2"/>
        <v>1.1666666666666679</v>
      </c>
      <c r="N19" s="15">
        <f t="shared" si="3"/>
        <v>670.83333333333337</v>
      </c>
      <c r="O19" s="15">
        <f t="shared" si="4"/>
        <v>40250</v>
      </c>
      <c r="P19" t="s">
        <v>25</v>
      </c>
      <c r="Q19" s="49">
        <v>72.951072596269071</v>
      </c>
      <c r="R19" s="20">
        <v>38.074672545025614</v>
      </c>
      <c r="S19" s="20">
        <v>3.5568</v>
      </c>
      <c r="T19" s="26"/>
    </row>
    <row r="20" spans="1:20" x14ac:dyDescent="0.25">
      <c r="A20" s="1">
        <v>18</v>
      </c>
      <c r="B20" t="s">
        <v>63</v>
      </c>
      <c r="D20" s="32">
        <v>2.2999999999999998</v>
      </c>
      <c r="E20" t="s">
        <v>64</v>
      </c>
      <c r="F20">
        <v>814325</v>
      </c>
      <c r="G20" s="34">
        <v>42739</v>
      </c>
      <c r="H20" s="17">
        <v>0.45833333333333331</v>
      </c>
      <c r="I20" s="34">
        <v>42767</v>
      </c>
      <c r="J20" s="17">
        <v>0.60416666666666663</v>
      </c>
      <c r="K20" s="14">
        <f t="shared" si="0"/>
        <v>28</v>
      </c>
      <c r="L20" s="14">
        <f t="shared" si="1"/>
        <v>672</v>
      </c>
      <c r="M20" s="14">
        <f t="shared" si="2"/>
        <v>-3.4999999999999996</v>
      </c>
      <c r="N20" s="15">
        <f t="shared" si="3"/>
        <v>675.5</v>
      </c>
      <c r="O20" s="15">
        <f t="shared" si="4"/>
        <v>40530</v>
      </c>
      <c r="P20" t="s">
        <v>25</v>
      </c>
      <c r="Q20" s="49">
        <v>72.838170244276057</v>
      </c>
      <c r="R20" s="20">
        <v>38.015746474048051</v>
      </c>
      <c r="S20" s="20">
        <v>3.5760000000000001</v>
      </c>
      <c r="T20" s="26"/>
    </row>
    <row r="21" spans="1:20" ht="15.75" x14ac:dyDescent="0.25">
      <c r="A21" s="1">
        <v>19</v>
      </c>
      <c r="B21" s="24" t="s">
        <v>52</v>
      </c>
      <c r="D21" s="32">
        <v>1.3</v>
      </c>
      <c r="F21">
        <v>814326</v>
      </c>
      <c r="G21" s="34">
        <v>42739</v>
      </c>
      <c r="H21" s="17">
        <v>0.375</v>
      </c>
      <c r="I21" s="34">
        <v>42767</v>
      </c>
      <c r="J21" s="17">
        <v>0.37777777777777777</v>
      </c>
      <c r="K21" s="14">
        <f t="shared" si="0"/>
        <v>28</v>
      </c>
      <c r="L21" s="14">
        <f t="shared" si="1"/>
        <v>672</v>
      </c>
      <c r="M21" s="14">
        <f t="shared" si="2"/>
        <v>-6.666666666666643E-2</v>
      </c>
      <c r="N21" s="15">
        <f t="shared" si="3"/>
        <v>672.06666666666672</v>
      </c>
      <c r="O21" s="15">
        <f t="shared" si="4"/>
        <v>40324</v>
      </c>
      <c r="Q21" s="49">
        <v>39.731313312168886</v>
      </c>
      <c r="R21" s="20">
        <v>20.736593586726976</v>
      </c>
      <c r="S21" s="20">
        <v>1.9407000000000001</v>
      </c>
      <c r="T21" s="26"/>
    </row>
    <row r="22" spans="1:20" x14ac:dyDescent="0.25">
      <c r="A22" s="1">
        <v>20</v>
      </c>
      <c r="B22" t="s">
        <v>66</v>
      </c>
      <c r="D22" s="32">
        <v>2</v>
      </c>
      <c r="E22" t="s">
        <v>67</v>
      </c>
      <c r="F22">
        <v>814327</v>
      </c>
      <c r="G22" s="34">
        <v>42739</v>
      </c>
      <c r="H22" s="17">
        <v>0.2951388888888889</v>
      </c>
      <c r="I22" s="34">
        <v>42767</v>
      </c>
      <c r="J22" s="17">
        <v>0.36944444444444446</v>
      </c>
      <c r="K22" s="14">
        <f t="shared" si="0"/>
        <v>28</v>
      </c>
      <c r="L22" s="14">
        <f t="shared" si="1"/>
        <v>672</v>
      </c>
      <c r="M22" s="14">
        <f t="shared" si="2"/>
        <v>-1.7833333333333337</v>
      </c>
      <c r="N22" s="15">
        <f t="shared" si="3"/>
        <v>673.7833333333333</v>
      </c>
      <c r="O22" s="15">
        <f t="shared" si="4"/>
        <v>40427</v>
      </c>
      <c r="Q22" s="49">
        <v>54.434956291597338</v>
      </c>
      <c r="R22" s="20">
        <v>28.410728753443287</v>
      </c>
      <c r="S22" s="20">
        <v>2.6657000000000002</v>
      </c>
      <c r="T22" s="26"/>
    </row>
    <row r="23" spans="1:20" x14ac:dyDescent="0.25">
      <c r="A23" s="1">
        <v>21</v>
      </c>
      <c r="B23" t="s">
        <v>68</v>
      </c>
      <c r="D23" s="32">
        <v>2</v>
      </c>
      <c r="E23" t="s">
        <v>69</v>
      </c>
      <c r="F23">
        <v>814328</v>
      </c>
      <c r="G23" s="28">
        <v>42739</v>
      </c>
      <c r="H23" s="29">
        <v>0.375</v>
      </c>
      <c r="I23" s="28">
        <v>42767</v>
      </c>
      <c r="J23" s="29">
        <v>0.39374999999999999</v>
      </c>
      <c r="K23" s="14">
        <f t="shared" si="0"/>
        <v>28</v>
      </c>
      <c r="L23" s="14">
        <f t="shared" si="1"/>
        <v>672</v>
      </c>
      <c r="M23" s="14">
        <f t="shared" si="2"/>
        <v>-0.44999999999999973</v>
      </c>
      <c r="N23" s="15">
        <f t="shared" si="3"/>
        <v>672.45</v>
      </c>
      <c r="O23" s="15">
        <f t="shared" si="4"/>
        <v>40347</v>
      </c>
      <c r="P23" t="s">
        <v>97</v>
      </c>
      <c r="Q23" s="49">
        <v>97.103817681601939</v>
      </c>
      <c r="R23" s="20">
        <v>50.680489395408109</v>
      </c>
      <c r="S23" s="20">
        <v>4.7458</v>
      </c>
      <c r="T23" s="26"/>
    </row>
    <row r="24" spans="1:20" x14ac:dyDescent="0.25">
      <c r="A24" s="1">
        <v>22</v>
      </c>
      <c r="B24" t="s">
        <v>71</v>
      </c>
      <c r="D24" s="32">
        <v>7.6</v>
      </c>
      <c r="E24" t="s">
        <v>72</v>
      </c>
      <c r="F24">
        <v>814329</v>
      </c>
      <c r="G24" s="34">
        <v>42739</v>
      </c>
      <c r="H24" s="17">
        <v>0.63194444444444442</v>
      </c>
      <c r="I24" s="34">
        <v>42767</v>
      </c>
      <c r="J24" s="17">
        <v>0.46319444444444446</v>
      </c>
      <c r="K24" s="14">
        <f t="shared" si="0"/>
        <v>28</v>
      </c>
      <c r="L24" s="14">
        <f t="shared" si="1"/>
        <v>672</v>
      </c>
      <c r="M24" s="14">
        <f t="shared" si="2"/>
        <v>4.0499999999999989</v>
      </c>
      <c r="N24" s="15">
        <f t="shared" si="3"/>
        <v>667.95</v>
      </c>
      <c r="O24" s="15">
        <f t="shared" si="4"/>
        <v>40077</v>
      </c>
      <c r="P24" t="s">
        <v>123</v>
      </c>
      <c r="Q24" s="49">
        <v>67.967956284163662</v>
      </c>
      <c r="R24" s="20">
        <v>35.473881150398576</v>
      </c>
      <c r="S24" s="20">
        <v>3.2995999999999999</v>
      </c>
      <c r="T24" s="26"/>
    </row>
    <row r="25" spans="1:20" x14ac:dyDescent="0.25">
      <c r="A25" s="1">
        <v>23</v>
      </c>
      <c r="B25" t="s">
        <v>74</v>
      </c>
      <c r="D25" s="32">
        <v>2</v>
      </c>
      <c r="E25" t="s">
        <v>75</v>
      </c>
      <c r="F25">
        <v>814330</v>
      </c>
      <c r="G25" s="34">
        <v>42739</v>
      </c>
      <c r="H25" s="17">
        <v>0.4694444444444445</v>
      </c>
      <c r="I25" s="34">
        <v>42767</v>
      </c>
      <c r="J25" s="17">
        <v>0.4826388888888889</v>
      </c>
      <c r="K25" s="14">
        <f t="shared" si="0"/>
        <v>28</v>
      </c>
      <c r="L25" s="14">
        <f t="shared" si="1"/>
        <v>672</v>
      </c>
      <c r="M25" s="14">
        <f t="shared" si="2"/>
        <v>-0.31666666666666554</v>
      </c>
      <c r="N25" s="15">
        <f t="shared" si="3"/>
        <v>672.31666666666672</v>
      </c>
      <c r="O25" s="15">
        <f t="shared" si="4"/>
        <v>40339</v>
      </c>
      <c r="P25" t="s">
        <v>124</v>
      </c>
      <c r="Q25" s="49">
        <v>57.025885867276166</v>
      </c>
      <c r="R25" s="20">
        <v>29.76298844847399</v>
      </c>
      <c r="S25" s="20">
        <v>2.7865000000000002</v>
      </c>
      <c r="T25" s="26"/>
    </row>
    <row r="26" spans="1:20" x14ac:dyDescent="0.25">
      <c r="A26" s="1">
        <v>24</v>
      </c>
      <c r="B26" t="s">
        <v>77</v>
      </c>
      <c r="D26" s="33">
        <v>9</v>
      </c>
      <c r="E26" s="36" t="s">
        <v>51</v>
      </c>
      <c r="F26" s="26">
        <v>814280</v>
      </c>
      <c r="G26" s="28">
        <v>42739</v>
      </c>
      <c r="H26" s="29">
        <v>0.41666666666666669</v>
      </c>
      <c r="I26" s="28">
        <v>42767</v>
      </c>
      <c r="J26" s="29">
        <v>0.4201388888888889</v>
      </c>
      <c r="K26" s="14">
        <f t="shared" si="0"/>
        <v>28</v>
      </c>
      <c r="L26" s="14">
        <f t="shared" si="1"/>
        <v>672</v>
      </c>
      <c r="M26" s="14">
        <f t="shared" si="2"/>
        <v>-8.3333333333333037E-2</v>
      </c>
      <c r="N26" s="15">
        <f t="shared" si="3"/>
        <v>672.08333333333337</v>
      </c>
      <c r="O26" s="15">
        <f t="shared" si="4"/>
        <v>40325</v>
      </c>
      <c r="Q26" s="49">
        <v>70.620775796642022</v>
      </c>
      <c r="R26" s="20">
        <v>36.85844248258978</v>
      </c>
      <c r="S26" s="20">
        <v>3.4496000000000002</v>
      </c>
      <c r="T26" s="26"/>
    </row>
    <row r="27" spans="1:20" x14ac:dyDescent="0.25">
      <c r="A27" s="1">
        <v>25</v>
      </c>
      <c r="B27" t="s">
        <v>78</v>
      </c>
      <c r="D27" s="32">
        <v>2.2000000000000002</v>
      </c>
      <c r="E27" t="s">
        <v>79</v>
      </c>
      <c r="F27">
        <v>814332</v>
      </c>
      <c r="G27" s="28">
        <v>42739</v>
      </c>
      <c r="H27" s="29">
        <v>0.60416666666666663</v>
      </c>
      <c r="I27" s="28">
        <v>42768</v>
      </c>
      <c r="J27" s="29">
        <v>0.36805555555555558</v>
      </c>
      <c r="K27" s="14">
        <f t="shared" si="0"/>
        <v>29</v>
      </c>
      <c r="L27" s="14">
        <f t="shared" si="1"/>
        <v>696</v>
      </c>
      <c r="M27" s="14">
        <f t="shared" si="2"/>
        <v>5.6666666666666652</v>
      </c>
      <c r="N27" s="15">
        <f t="shared" si="3"/>
        <v>690.33333333333337</v>
      </c>
      <c r="O27" s="15">
        <f t="shared" si="4"/>
        <v>41420</v>
      </c>
      <c r="Q27" s="49">
        <v>54.457338049248506</v>
      </c>
      <c r="R27" s="20">
        <v>28.422410255348908</v>
      </c>
      <c r="S27" s="20">
        <v>2.7323</v>
      </c>
      <c r="T27" s="26"/>
    </row>
    <row r="28" spans="1:20" x14ac:dyDescent="0.25">
      <c r="A28" s="1">
        <v>26</v>
      </c>
      <c r="B28" t="s">
        <v>80</v>
      </c>
      <c r="D28" s="32">
        <v>2</v>
      </c>
      <c r="E28" t="s">
        <v>81</v>
      </c>
      <c r="F28">
        <v>814333</v>
      </c>
      <c r="G28" s="34">
        <v>42739</v>
      </c>
      <c r="H28" s="17">
        <v>0.42708333333333331</v>
      </c>
      <c r="I28" s="34">
        <v>42767</v>
      </c>
      <c r="J28" s="17">
        <v>0.375</v>
      </c>
      <c r="K28" s="14">
        <f t="shared" si="0"/>
        <v>28</v>
      </c>
      <c r="L28" s="14">
        <f t="shared" si="1"/>
        <v>672</v>
      </c>
      <c r="M28" s="14">
        <f t="shared" si="2"/>
        <v>1.2499999999999996</v>
      </c>
      <c r="N28" s="15">
        <f t="shared" si="3"/>
        <v>670.75</v>
      </c>
      <c r="O28" s="15">
        <f t="shared" si="4"/>
        <v>40245</v>
      </c>
      <c r="P28" t="s">
        <v>125</v>
      </c>
      <c r="Q28" s="49">
        <v>56.08625836750393</v>
      </c>
      <c r="R28" s="20">
        <v>29.272577436066772</v>
      </c>
      <c r="S28" s="20">
        <v>2.7342</v>
      </c>
      <c r="T28" s="26"/>
    </row>
    <row r="29" spans="1:20" x14ac:dyDescent="0.25">
      <c r="A29" s="1">
        <v>27</v>
      </c>
      <c r="B29" t="s">
        <v>82</v>
      </c>
      <c r="D29">
        <v>6</v>
      </c>
      <c r="E29" t="s">
        <v>83</v>
      </c>
      <c r="F29">
        <v>814334</v>
      </c>
      <c r="G29" s="34">
        <v>42739</v>
      </c>
      <c r="H29" s="17">
        <v>0.29166666666666669</v>
      </c>
      <c r="I29" s="34">
        <v>42767</v>
      </c>
      <c r="J29" s="17">
        <v>0.3125</v>
      </c>
      <c r="K29" s="14">
        <f t="shared" si="0"/>
        <v>28</v>
      </c>
      <c r="L29" s="14">
        <f t="shared" si="1"/>
        <v>672</v>
      </c>
      <c r="M29" s="14">
        <f t="shared" si="2"/>
        <v>-0.49999999999999956</v>
      </c>
      <c r="N29" s="15">
        <f t="shared" si="3"/>
        <v>672.5</v>
      </c>
      <c r="O29" s="15">
        <f t="shared" si="4"/>
        <v>40350</v>
      </c>
      <c r="Q29" s="49">
        <v>50.287916517857148</v>
      </c>
      <c r="R29" s="20">
        <v>26.246302984267825</v>
      </c>
      <c r="S29" s="20">
        <v>2.4561000000000002</v>
      </c>
      <c r="T29" s="26"/>
    </row>
    <row r="30" spans="1:20" x14ac:dyDescent="0.25">
      <c r="A30" s="1">
        <v>28</v>
      </c>
      <c r="B30" t="s">
        <v>126</v>
      </c>
      <c r="D30" s="26">
        <v>2</v>
      </c>
      <c r="E30" s="26" t="s">
        <v>114</v>
      </c>
      <c r="F30">
        <v>814335</v>
      </c>
      <c r="G30" s="34">
        <v>42739</v>
      </c>
      <c r="H30" s="17">
        <v>0.88541666666666663</v>
      </c>
      <c r="I30" s="34">
        <v>42767</v>
      </c>
      <c r="J30" s="17">
        <v>0.37847222222222227</v>
      </c>
      <c r="K30" s="14">
        <f t="shared" si="0"/>
        <v>28</v>
      </c>
      <c r="L30" s="14">
        <f t="shared" si="1"/>
        <v>672</v>
      </c>
      <c r="M30" s="14">
        <f t="shared" si="2"/>
        <v>12.166666666666666</v>
      </c>
      <c r="N30" s="15">
        <f t="shared" si="3"/>
        <v>659.83333333333337</v>
      </c>
      <c r="O30" s="15">
        <f t="shared" si="4"/>
        <v>39590</v>
      </c>
      <c r="P30" t="s">
        <v>25</v>
      </c>
      <c r="Q30" s="49">
        <v>100.67459257388526</v>
      </c>
      <c r="R30" s="20">
        <v>52.544150612674983</v>
      </c>
      <c r="S30" s="20">
        <v>4.8280000000000003</v>
      </c>
      <c r="T30" s="26"/>
    </row>
    <row r="31" spans="1:20" x14ac:dyDescent="0.25">
      <c r="A31" s="1">
        <v>29</v>
      </c>
      <c r="B31" s="32" t="s">
        <v>87</v>
      </c>
      <c r="D31">
        <v>2.1</v>
      </c>
      <c r="E31" t="s">
        <v>88</v>
      </c>
      <c r="F31">
        <v>814336</v>
      </c>
      <c r="G31" s="34">
        <v>42739</v>
      </c>
      <c r="H31" s="17">
        <v>0.5</v>
      </c>
      <c r="I31" s="34">
        <v>42767</v>
      </c>
      <c r="J31" s="17">
        <v>0.375</v>
      </c>
      <c r="K31" s="14">
        <f t="shared" si="0"/>
        <v>28</v>
      </c>
      <c r="L31" s="14">
        <f t="shared" si="1"/>
        <v>672</v>
      </c>
      <c r="M31" s="14">
        <f t="shared" si="2"/>
        <v>3</v>
      </c>
      <c r="N31" s="15">
        <f t="shared" si="3"/>
        <v>669</v>
      </c>
      <c r="O31" s="15">
        <f t="shared" si="4"/>
        <v>40140</v>
      </c>
      <c r="P31" t="s">
        <v>127</v>
      </c>
      <c r="Q31" s="49">
        <v>51.597278325859492</v>
      </c>
      <c r="R31" s="20">
        <v>26.929685973830633</v>
      </c>
      <c r="S31" s="20">
        <v>2.5087999999999999</v>
      </c>
      <c r="T31" s="26"/>
    </row>
    <row r="32" spans="1:20" x14ac:dyDescent="0.25">
      <c r="A32" s="1">
        <v>30</v>
      </c>
      <c r="B32" t="s">
        <v>116</v>
      </c>
      <c r="D32">
        <v>2</v>
      </c>
      <c r="E32" t="s">
        <v>90</v>
      </c>
      <c r="F32">
        <v>814337</v>
      </c>
      <c r="G32" s="43">
        <v>42739</v>
      </c>
      <c r="H32" s="46">
        <v>0.69652777777777775</v>
      </c>
      <c r="I32" s="43">
        <v>42767</v>
      </c>
      <c r="J32" s="44">
        <v>0.64861111111111114</v>
      </c>
      <c r="K32" s="14">
        <f t="shared" si="0"/>
        <v>28</v>
      </c>
      <c r="L32" s="14">
        <f t="shared" si="1"/>
        <v>672</v>
      </c>
      <c r="M32" s="14">
        <f t="shared" si="2"/>
        <v>1.1499999999999986</v>
      </c>
      <c r="N32" s="15">
        <f t="shared" si="3"/>
        <v>670.85</v>
      </c>
      <c r="O32" s="15">
        <f t="shared" si="4"/>
        <v>40251</v>
      </c>
      <c r="Q32" s="49">
        <v>60.411618841775244</v>
      </c>
      <c r="R32" s="20">
        <v>31.530072464392092</v>
      </c>
      <c r="S32" s="20">
        <v>2.9455</v>
      </c>
      <c r="T32" s="26"/>
    </row>
    <row r="33" spans="1:20" x14ac:dyDescent="0.25">
      <c r="A33" s="1">
        <v>31</v>
      </c>
      <c r="B33" s="33" t="s">
        <v>92</v>
      </c>
      <c r="D33">
        <v>2</v>
      </c>
      <c r="E33" t="s">
        <v>93</v>
      </c>
      <c r="F33">
        <v>814338</v>
      </c>
      <c r="G33" s="34">
        <v>42739</v>
      </c>
      <c r="H33" s="17">
        <v>0.38541666666666669</v>
      </c>
      <c r="I33" s="34">
        <v>42767</v>
      </c>
      <c r="J33" s="17">
        <v>0.64236111111111105</v>
      </c>
      <c r="K33" s="14">
        <f t="shared" si="0"/>
        <v>28</v>
      </c>
      <c r="L33" s="14">
        <f t="shared" si="1"/>
        <v>672</v>
      </c>
      <c r="M33" s="14">
        <f t="shared" si="2"/>
        <v>-6.1666666666666643</v>
      </c>
      <c r="N33" s="15">
        <f t="shared" si="3"/>
        <v>678.16666666666663</v>
      </c>
      <c r="O33" s="15">
        <f t="shared" si="4"/>
        <v>40690</v>
      </c>
      <c r="Q33" s="49">
        <v>41.54075079872085</v>
      </c>
      <c r="R33" s="20">
        <v>21.680976408518191</v>
      </c>
      <c r="S33" s="20">
        <v>2.0474999999999999</v>
      </c>
      <c r="T33" s="26"/>
    </row>
    <row r="34" spans="1:20" x14ac:dyDescent="0.25">
      <c r="A34" s="1">
        <v>32</v>
      </c>
      <c r="B34" t="s">
        <v>95</v>
      </c>
      <c r="D34">
        <v>2.5</v>
      </c>
      <c r="E34" t="s">
        <v>96</v>
      </c>
      <c r="F34">
        <v>814339</v>
      </c>
      <c r="G34" s="34">
        <v>42739</v>
      </c>
      <c r="H34" s="17">
        <v>0.36458333333333331</v>
      </c>
      <c r="I34" s="28">
        <v>42767</v>
      </c>
      <c r="J34" s="29">
        <v>0.38541666666666669</v>
      </c>
      <c r="K34" s="14">
        <f t="shared" si="0"/>
        <v>28</v>
      </c>
      <c r="L34" s="14">
        <f t="shared" si="1"/>
        <v>672</v>
      </c>
      <c r="M34" s="14">
        <f t="shared" si="2"/>
        <v>-0.50000000000000089</v>
      </c>
      <c r="N34" s="15">
        <f t="shared" si="3"/>
        <v>672.5</v>
      </c>
      <c r="O34" s="15">
        <f t="shared" si="4"/>
        <v>40350</v>
      </c>
      <c r="Q34" s="49">
        <v>69.018008327149488</v>
      </c>
      <c r="R34" s="20">
        <v>36.021925014169881</v>
      </c>
      <c r="S34" s="20">
        <v>3.3734000000000002</v>
      </c>
      <c r="T34" s="26"/>
    </row>
    <row r="35" spans="1:20" x14ac:dyDescent="0.25">
      <c r="A35" s="1">
        <v>33</v>
      </c>
      <c r="B35" t="s">
        <v>98</v>
      </c>
      <c r="D35">
        <v>2.1</v>
      </c>
      <c r="E35" t="s">
        <v>99</v>
      </c>
      <c r="F35">
        <v>814340</v>
      </c>
      <c r="G35" s="34">
        <v>42739</v>
      </c>
      <c r="H35" s="17">
        <v>0.81527777777777777</v>
      </c>
      <c r="I35" s="28">
        <v>42767</v>
      </c>
      <c r="J35" s="29">
        <v>0.80972222222222223</v>
      </c>
      <c r="K35" s="14">
        <f t="shared" si="0"/>
        <v>28</v>
      </c>
      <c r="L35" s="14">
        <f t="shared" si="1"/>
        <v>672</v>
      </c>
      <c r="M35" s="14">
        <f t="shared" si="2"/>
        <v>0.13333333333333286</v>
      </c>
      <c r="N35" s="15">
        <f t="shared" si="3"/>
        <v>671.86666666666667</v>
      </c>
      <c r="O35" s="15">
        <f t="shared" si="4"/>
        <v>40312</v>
      </c>
      <c r="Q35" s="49">
        <v>46.00349910697151</v>
      </c>
      <c r="R35" s="20">
        <v>24.010176986937115</v>
      </c>
      <c r="S35" s="20">
        <v>2.2464</v>
      </c>
      <c r="T35" s="26"/>
    </row>
    <row r="36" spans="1:20" x14ac:dyDescent="0.25">
      <c r="A36" s="1">
        <v>34</v>
      </c>
      <c r="B36" t="s">
        <v>101</v>
      </c>
      <c r="D36">
        <v>2</v>
      </c>
      <c r="E36" t="s">
        <v>102</v>
      </c>
      <c r="F36">
        <v>814341</v>
      </c>
      <c r="G36" s="43">
        <v>42739</v>
      </c>
      <c r="H36" s="44">
        <v>0.68263888888888891</v>
      </c>
      <c r="I36" s="43">
        <v>42767</v>
      </c>
      <c r="J36" s="44">
        <v>0.63124999999999998</v>
      </c>
      <c r="K36" s="14">
        <f t="shared" si="0"/>
        <v>28</v>
      </c>
      <c r="L36" s="14">
        <f t="shared" si="1"/>
        <v>672</v>
      </c>
      <c r="M36" s="14">
        <f t="shared" si="2"/>
        <v>1.2333333333333343</v>
      </c>
      <c r="N36" s="15">
        <f t="shared" si="3"/>
        <v>670.76666666666665</v>
      </c>
      <c r="O36" s="15">
        <f t="shared" si="4"/>
        <v>40246</v>
      </c>
      <c r="P36" t="s">
        <v>128</v>
      </c>
      <c r="Q36" s="49">
        <v>93.667590717090434</v>
      </c>
      <c r="R36" s="20">
        <v>48.887051522489791</v>
      </c>
      <c r="S36" s="20">
        <v>4.5663999999999998</v>
      </c>
      <c r="T36" s="26"/>
    </row>
    <row r="37" spans="1:20" s="22" customFormat="1" x14ac:dyDescent="0.25">
      <c r="A37" s="21"/>
      <c r="K37" s="15"/>
      <c r="L37" s="15"/>
      <c r="M37" s="15"/>
      <c r="N37" s="15"/>
      <c r="O37" s="15"/>
      <c r="Q37" s="3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opLeftCell="A7" workbookViewId="0">
      <selection activeCell="V31" sqref="V31"/>
    </sheetView>
  </sheetViews>
  <sheetFormatPr defaultRowHeight="15" x14ac:dyDescent="0.25"/>
  <cols>
    <col min="7" max="7" width="11.28515625" bestFit="1" customWidth="1"/>
    <col min="9" max="9" width="11.28515625" bestFit="1" customWidth="1"/>
    <col min="21" max="21" width="10.5703125" style="26" customWidth="1"/>
  </cols>
  <sheetData>
    <row r="1" spans="1:27" s="2" customFormat="1" ht="60" x14ac:dyDescent="0.25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5" t="s">
        <v>6</v>
      </c>
      <c r="H1" s="2" t="s">
        <v>7</v>
      </c>
      <c r="I1" s="5" t="s">
        <v>8</v>
      </c>
      <c r="J1" s="2" t="s">
        <v>9</v>
      </c>
      <c r="K1" s="6" t="s">
        <v>10</v>
      </c>
      <c r="L1" s="6" t="s">
        <v>11</v>
      </c>
      <c r="M1" s="6" t="s">
        <v>11</v>
      </c>
      <c r="N1" s="6" t="s">
        <v>12</v>
      </c>
      <c r="O1" s="6" t="s">
        <v>13</v>
      </c>
      <c r="P1" s="2" t="s">
        <v>14</v>
      </c>
      <c r="Q1" s="7" t="s">
        <v>15</v>
      </c>
      <c r="R1" s="8" t="s">
        <v>16</v>
      </c>
      <c r="S1" s="9" t="s">
        <v>17</v>
      </c>
      <c r="T1" s="2" t="s">
        <v>129</v>
      </c>
      <c r="U1" s="40" t="s">
        <v>130</v>
      </c>
    </row>
    <row r="2" spans="1:27" x14ac:dyDescent="0.25">
      <c r="A2" s="10" t="s">
        <v>18</v>
      </c>
      <c r="B2" s="11" t="s">
        <v>19</v>
      </c>
      <c r="C2" s="11" t="s">
        <v>20</v>
      </c>
      <c r="D2" s="11">
        <v>2.2999999999999998</v>
      </c>
      <c r="E2" s="11" t="s">
        <v>21</v>
      </c>
      <c r="F2" s="11">
        <v>761364</v>
      </c>
      <c r="G2" s="12">
        <v>42608</v>
      </c>
      <c r="H2" s="13">
        <v>0.64583333333333337</v>
      </c>
      <c r="I2" s="12">
        <v>42642</v>
      </c>
      <c r="J2" s="13">
        <v>0.7631944444444444</v>
      </c>
      <c r="K2" s="14">
        <f>DATEDIF(G2,I2, "D")</f>
        <v>34</v>
      </c>
      <c r="L2" s="14">
        <f>(K2*24)</f>
        <v>816</v>
      </c>
      <c r="M2" s="14">
        <f>(H2-J2)*24</f>
        <v>-2.8166666666666647</v>
      </c>
      <c r="N2" s="47">
        <f>L2-M2</f>
        <v>818.81666666666672</v>
      </c>
      <c r="O2" s="14">
        <f>N2*60</f>
        <v>49129</v>
      </c>
      <c r="P2" s="11" t="s">
        <v>22</v>
      </c>
      <c r="Q2" s="56"/>
      <c r="R2" s="11"/>
      <c r="S2" s="11"/>
    </row>
    <row r="3" spans="1:27" x14ac:dyDescent="0.25">
      <c r="A3" s="1">
        <v>1</v>
      </c>
      <c r="B3" t="s">
        <v>23</v>
      </c>
      <c r="D3">
        <v>3.5</v>
      </c>
      <c r="E3" t="s">
        <v>24</v>
      </c>
      <c r="F3">
        <v>843174</v>
      </c>
      <c r="G3" s="34">
        <v>42767</v>
      </c>
      <c r="H3" s="17">
        <v>0.5625</v>
      </c>
      <c r="I3" s="34">
        <v>42795</v>
      </c>
      <c r="J3" s="17">
        <v>0.47569444444444442</v>
      </c>
      <c r="K3" s="14">
        <f t="shared" ref="K3:K36" si="0">DATEDIF(G3,I3, "D")</f>
        <v>28</v>
      </c>
      <c r="L3" s="14">
        <f t="shared" ref="L3:L36" si="1">(K3*24)</f>
        <v>672</v>
      </c>
      <c r="M3" s="14">
        <f t="shared" ref="M3:M36" si="2">(H3-J3)*24</f>
        <v>2.0833333333333339</v>
      </c>
      <c r="N3" s="47">
        <f t="shared" ref="N3:N36" si="3">L3-M3</f>
        <v>669.91666666666663</v>
      </c>
      <c r="O3" s="14">
        <f t="shared" ref="O3:O36" si="4">N3*60</f>
        <v>40195</v>
      </c>
      <c r="P3" t="s">
        <v>59</v>
      </c>
      <c r="Q3" s="49">
        <v>51.173416196042808</v>
      </c>
      <c r="R3" s="20">
        <v>26.70846356787203</v>
      </c>
      <c r="S3" s="20">
        <v>2.4916</v>
      </c>
    </row>
    <row r="4" spans="1:27" x14ac:dyDescent="0.25">
      <c r="A4" s="1">
        <v>2</v>
      </c>
      <c r="B4" t="s">
        <v>26</v>
      </c>
      <c r="D4">
        <v>1.8</v>
      </c>
      <c r="E4" t="s">
        <v>27</v>
      </c>
      <c r="F4" s="26">
        <v>843175</v>
      </c>
      <c r="G4" s="28">
        <v>42767</v>
      </c>
      <c r="H4" s="29">
        <v>0.58333333333333337</v>
      </c>
      <c r="I4" s="51">
        <v>42809</v>
      </c>
      <c r="J4" s="29">
        <v>0.45833333333333331</v>
      </c>
      <c r="K4" s="14">
        <f t="shared" si="0"/>
        <v>42</v>
      </c>
      <c r="L4" s="14">
        <f t="shared" si="1"/>
        <v>1008</v>
      </c>
      <c r="M4" s="14">
        <f t="shared" si="2"/>
        <v>3.0000000000000013</v>
      </c>
      <c r="N4" s="47">
        <f t="shared" si="3"/>
        <v>1005</v>
      </c>
      <c r="O4" s="14">
        <f t="shared" si="4"/>
        <v>60300</v>
      </c>
      <c r="P4" t="s">
        <v>59</v>
      </c>
      <c r="Q4" s="49">
        <v>0.26833472636815919</v>
      </c>
      <c r="R4" s="20">
        <v>0.1400494396493524</v>
      </c>
      <c r="S4" s="20">
        <v>1.9599999999999999E-2</v>
      </c>
      <c r="T4" s="58"/>
    </row>
    <row r="5" spans="1:27" x14ac:dyDescent="0.25">
      <c r="A5" s="1">
        <v>3</v>
      </c>
      <c r="B5" t="s">
        <v>28</v>
      </c>
      <c r="D5">
        <v>3.7</v>
      </c>
      <c r="E5" t="s">
        <v>29</v>
      </c>
      <c r="F5">
        <v>843176</v>
      </c>
      <c r="G5" s="34">
        <v>42767</v>
      </c>
      <c r="H5" s="17">
        <v>0.62152777777777779</v>
      </c>
      <c r="I5" s="34">
        <v>42795</v>
      </c>
      <c r="J5" s="17">
        <v>0.44097222222222227</v>
      </c>
      <c r="K5" s="14">
        <f t="shared" si="0"/>
        <v>28</v>
      </c>
      <c r="L5" s="14">
        <f t="shared" si="1"/>
        <v>672</v>
      </c>
      <c r="M5" s="14">
        <f t="shared" si="2"/>
        <v>4.3333333333333321</v>
      </c>
      <c r="N5" s="47">
        <f t="shared" si="3"/>
        <v>667.66666666666663</v>
      </c>
      <c r="O5" s="14">
        <f t="shared" si="4"/>
        <v>40060</v>
      </c>
      <c r="P5" t="s">
        <v>25</v>
      </c>
      <c r="Q5" s="49">
        <v>53.118120419383295</v>
      </c>
      <c r="R5" s="20">
        <v>27.723444895293998</v>
      </c>
      <c r="S5" s="20">
        <v>2.5775999999999999</v>
      </c>
    </row>
    <row r="6" spans="1:27" x14ac:dyDescent="0.25">
      <c r="A6" s="1">
        <v>4</v>
      </c>
      <c r="B6" t="s">
        <v>31</v>
      </c>
      <c r="D6" s="32">
        <v>5</v>
      </c>
      <c r="E6" t="s">
        <v>32</v>
      </c>
      <c r="F6">
        <v>843177</v>
      </c>
      <c r="G6" s="34">
        <v>42767</v>
      </c>
      <c r="H6" s="17">
        <v>0.33958333333333335</v>
      </c>
      <c r="I6" s="34">
        <v>42795</v>
      </c>
      <c r="J6" s="17">
        <v>0.32222222222222224</v>
      </c>
      <c r="K6" s="14">
        <f t="shared" si="0"/>
        <v>28</v>
      </c>
      <c r="L6" s="14">
        <f t="shared" si="1"/>
        <v>672</v>
      </c>
      <c r="M6" s="14">
        <f t="shared" si="2"/>
        <v>0.41666666666666652</v>
      </c>
      <c r="N6" s="47">
        <f t="shared" si="3"/>
        <v>671.58333333333337</v>
      </c>
      <c r="O6" s="14">
        <f t="shared" si="4"/>
        <v>40295</v>
      </c>
      <c r="Q6" s="49">
        <v>57.04308281424165</v>
      </c>
      <c r="R6" s="20">
        <v>29.771963890522784</v>
      </c>
      <c r="S6" s="20">
        <v>2.7843</v>
      </c>
    </row>
    <row r="7" spans="1:27" x14ac:dyDescent="0.25">
      <c r="A7" s="1">
        <v>5</v>
      </c>
      <c r="B7" t="s">
        <v>34</v>
      </c>
      <c r="D7" s="32">
        <v>2</v>
      </c>
      <c r="E7" t="s">
        <v>35</v>
      </c>
      <c r="F7">
        <v>843178</v>
      </c>
      <c r="G7" s="34">
        <v>42767</v>
      </c>
      <c r="H7" s="17">
        <v>0.44166666666666665</v>
      </c>
      <c r="I7" s="34">
        <v>42795</v>
      </c>
      <c r="J7" s="17">
        <v>0.44166666666666665</v>
      </c>
      <c r="K7" s="14">
        <f t="shared" si="0"/>
        <v>28</v>
      </c>
      <c r="L7" s="14">
        <f t="shared" si="1"/>
        <v>672</v>
      </c>
      <c r="M7" s="14">
        <f t="shared" si="2"/>
        <v>0</v>
      </c>
      <c r="N7" s="47">
        <f t="shared" si="3"/>
        <v>672</v>
      </c>
      <c r="O7" s="14">
        <f t="shared" si="4"/>
        <v>40320</v>
      </c>
      <c r="Q7" s="49">
        <v>55.175227976190477</v>
      </c>
      <c r="R7" s="20">
        <v>28.797091845610897</v>
      </c>
      <c r="S7" s="20">
        <v>2.6947999999999999</v>
      </c>
    </row>
    <row r="8" spans="1:27" x14ac:dyDescent="0.25">
      <c r="A8" s="1">
        <v>6</v>
      </c>
      <c r="B8" t="s">
        <v>36</v>
      </c>
      <c r="D8" s="33">
        <v>2</v>
      </c>
      <c r="E8" s="36"/>
      <c r="F8" s="26">
        <v>843179</v>
      </c>
      <c r="G8" s="34">
        <v>42767</v>
      </c>
      <c r="H8" s="17">
        <v>0.71111111111111114</v>
      </c>
      <c r="I8" s="34">
        <v>42795</v>
      </c>
      <c r="J8" s="17">
        <v>0.47569444444444442</v>
      </c>
      <c r="K8" s="14">
        <f t="shared" si="0"/>
        <v>28</v>
      </c>
      <c r="L8" s="14">
        <f t="shared" si="1"/>
        <v>672</v>
      </c>
      <c r="M8" s="14">
        <f t="shared" si="2"/>
        <v>5.6500000000000012</v>
      </c>
      <c r="N8" s="47">
        <f t="shared" si="3"/>
        <v>666.35</v>
      </c>
      <c r="O8" s="14">
        <f t="shared" si="4"/>
        <v>39981</v>
      </c>
      <c r="P8" t="s">
        <v>131</v>
      </c>
      <c r="Q8" s="49">
        <v>40.330275080657678</v>
      </c>
      <c r="R8" s="20">
        <v>21.049204113078122</v>
      </c>
      <c r="S8" s="20">
        <v>1.9532</v>
      </c>
    </row>
    <row r="9" spans="1:27" ht="15.75" x14ac:dyDescent="0.25">
      <c r="A9" s="1">
        <v>7</v>
      </c>
      <c r="B9" s="42" t="s">
        <v>37</v>
      </c>
      <c r="D9" s="32">
        <v>2</v>
      </c>
      <c r="E9" s="26" t="s">
        <v>38</v>
      </c>
      <c r="F9" s="26">
        <v>843180</v>
      </c>
      <c r="G9" s="34">
        <v>42767</v>
      </c>
      <c r="H9" s="17">
        <v>0.65138888888888891</v>
      </c>
      <c r="I9" s="34">
        <v>42795</v>
      </c>
      <c r="J9" s="17">
        <v>0.67361111111111116</v>
      </c>
      <c r="K9" s="14">
        <f t="shared" si="0"/>
        <v>28</v>
      </c>
      <c r="L9" s="14">
        <f t="shared" si="1"/>
        <v>672</v>
      </c>
      <c r="M9" s="14">
        <f t="shared" si="2"/>
        <v>-0.5333333333333341</v>
      </c>
      <c r="N9" s="47">
        <f t="shared" si="3"/>
        <v>672.5333333333333</v>
      </c>
      <c r="O9" s="14">
        <f t="shared" si="4"/>
        <v>40352</v>
      </c>
      <c r="P9" t="s">
        <v>59</v>
      </c>
      <c r="Q9" s="49">
        <v>46.129748017447007</v>
      </c>
      <c r="R9" s="20">
        <v>24.076068902634137</v>
      </c>
      <c r="S9" s="20">
        <v>2.2547999999999999</v>
      </c>
    </row>
    <row r="10" spans="1:27" x14ac:dyDescent="0.25">
      <c r="A10" s="1">
        <v>8</v>
      </c>
      <c r="B10" t="s">
        <v>39</v>
      </c>
      <c r="D10" s="32">
        <v>13</v>
      </c>
      <c r="E10" s="26" t="s">
        <v>40</v>
      </c>
      <c r="F10" s="26">
        <v>843181</v>
      </c>
      <c r="G10" s="34">
        <v>42767</v>
      </c>
      <c r="H10" s="17">
        <v>0.42083333333333334</v>
      </c>
      <c r="I10" s="34">
        <v>42795</v>
      </c>
      <c r="J10" s="17">
        <v>0.41875000000000001</v>
      </c>
      <c r="K10" s="14">
        <f t="shared" si="0"/>
        <v>28</v>
      </c>
      <c r="L10" s="14">
        <f t="shared" si="1"/>
        <v>672</v>
      </c>
      <c r="M10" s="14">
        <f t="shared" si="2"/>
        <v>4.9999999999999822E-2</v>
      </c>
      <c r="N10" s="47">
        <f t="shared" si="3"/>
        <v>671.95</v>
      </c>
      <c r="O10" s="14">
        <f t="shared" si="4"/>
        <v>40317</v>
      </c>
      <c r="P10" t="s">
        <v>50</v>
      </c>
      <c r="Q10" s="49">
        <v>42.400120991144441</v>
      </c>
      <c r="R10" s="20">
        <v>22.129499473457432</v>
      </c>
      <c r="S10" s="20">
        <v>2.0707</v>
      </c>
    </row>
    <row r="11" spans="1:27" x14ac:dyDescent="0.25">
      <c r="A11" s="1">
        <v>9</v>
      </c>
      <c r="B11" t="s">
        <v>42</v>
      </c>
      <c r="D11" s="33">
        <v>2</v>
      </c>
      <c r="E11" s="36"/>
      <c r="F11" s="26">
        <v>843182</v>
      </c>
      <c r="G11" s="34">
        <v>42767</v>
      </c>
      <c r="H11" s="17">
        <v>0.63888888888888895</v>
      </c>
      <c r="I11" s="34">
        <v>42795</v>
      </c>
      <c r="J11" s="17">
        <v>0.6645833333333333</v>
      </c>
      <c r="K11" s="14">
        <f t="shared" si="0"/>
        <v>28</v>
      </c>
      <c r="L11" s="14">
        <f t="shared" si="1"/>
        <v>672</v>
      </c>
      <c r="M11" s="14">
        <f t="shared" si="2"/>
        <v>-0.61666666666666448</v>
      </c>
      <c r="N11" s="47">
        <f t="shared" si="3"/>
        <v>672.61666666666667</v>
      </c>
      <c r="O11" s="14">
        <f t="shared" si="4"/>
        <v>40357</v>
      </c>
      <c r="Q11" s="49">
        <v>47.472078648072035</v>
      </c>
      <c r="R11" s="20">
        <v>24.776659002125282</v>
      </c>
      <c r="S11" s="20">
        <v>2.3207</v>
      </c>
    </row>
    <row r="12" spans="1:27" s="22" customFormat="1" x14ac:dyDescent="0.25">
      <c r="A12" s="21">
        <v>10</v>
      </c>
      <c r="B12" s="22" t="s">
        <v>43</v>
      </c>
      <c r="D12" s="22">
        <v>3</v>
      </c>
      <c r="E12" s="36" t="s">
        <v>44</v>
      </c>
      <c r="F12" s="36">
        <v>843183</v>
      </c>
      <c r="K12" s="14">
        <f t="shared" si="0"/>
        <v>0</v>
      </c>
      <c r="L12" s="14">
        <f t="shared" si="1"/>
        <v>0</v>
      </c>
      <c r="M12" s="14">
        <f t="shared" si="2"/>
        <v>0</v>
      </c>
      <c r="N12" s="47">
        <f t="shared" si="3"/>
        <v>0</v>
      </c>
      <c r="O12" s="14">
        <f t="shared" si="4"/>
        <v>0</v>
      </c>
      <c r="Q12" s="41"/>
      <c r="T12" s="22" t="s">
        <v>160</v>
      </c>
      <c r="U12" s="36"/>
    </row>
    <row r="13" spans="1:27" x14ac:dyDescent="0.25">
      <c r="A13" s="1">
        <v>11</v>
      </c>
      <c r="B13" t="s">
        <v>45</v>
      </c>
      <c r="D13">
        <v>3</v>
      </c>
      <c r="E13" s="26" t="s">
        <v>46</v>
      </c>
      <c r="F13" s="26">
        <v>843184</v>
      </c>
      <c r="G13" s="34">
        <v>42767</v>
      </c>
      <c r="H13" s="17">
        <v>0.56944444444444442</v>
      </c>
      <c r="I13" s="34">
        <v>42795</v>
      </c>
      <c r="J13" s="17">
        <v>0.64583333333333337</v>
      </c>
      <c r="K13" s="14">
        <f t="shared" si="0"/>
        <v>28</v>
      </c>
      <c r="L13" s="14">
        <f t="shared" si="1"/>
        <v>672</v>
      </c>
      <c r="M13" s="14">
        <f t="shared" si="2"/>
        <v>-1.8333333333333348</v>
      </c>
      <c r="N13" s="47">
        <f t="shared" si="3"/>
        <v>673.83333333333337</v>
      </c>
      <c r="O13" s="14">
        <f t="shared" si="4"/>
        <v>40430</v>
      </c>
      <c r="P13" t="s">
        <v>97</v>
      </c>
      <c r="Q13" s="49">
        <v>45.258704180061699</v>
      </c>
      <c r="R13" s="20">
        <v>23.621453121117799</v>
      </c>
      <c r="S13" s="20">
        <v>2.2164999999999999</v>
      </c>
      <c r="T13" s="59"/>
      <c r="U13" s="52"/>
      <c r="V13" s="59"/>
      <c r="W13" s="59"/>
      <c r="X13" s="59"/>
      <c r="Y13" s="59"/>
      <c r="Z13" s="59"/>
      <c r="AA13" s="59"/>
    </row>
    <row r="14" spans="1:27" ht="15.75" x14ac:dyDescent="0.25">
      <c r="A14" s="1">
        <v>12</v>
      </c>
      <c r="B14" s="24" t="s">
        <v>48</v>
      </c>
      <c r="D14">
        <v>2.2999999999999998</v>
      </c>
      <c r="E14" s="26" t="s">
        <v>49</v>
      </c>
      <c r="F14" s="26">
        <v>843185</v>
      </c>
      <c r="G14" s="34">
        <v>42767</v>
      </c>
      <c r="H14" s="17">
        <v>0.78125</v>
      </c>
      <c r="I14" s="34">
        <v>42795</v>
      </c>
      <c r="J14" s="17">
        <v>0.46875</v>
      </c>
      <c r="K14" s="14">
        <f t="shared" si="0"/>
        <v>28</v>
      </c>
      <c r="L14" s="14">
        <f t="shared" si="1"/>
        <v>672</v>
      </c>
      <c r="M14" s="14">
        <f t="shared" si="2"/>
        <v>7.5</v>
      </c>
      <c r="N14" s="47">
        <f t="shared" si="3"/>
        <v>664.5</v>
      </c>
      <c r="O14" s="14">
        <f t="shared" si="4"/>
        <v>39870</v>
      </c>
      <c r="P14" t="s">
        <v>25</v>
      </c>
      <c r="Q14" s="49">
        <v>36.547796689240023</v>
      </c>
      <c r="R14" s="20">
        <v>19.075050464112749</v>
      </c>
      <c r="S14" s="20">
        <v>1.7650999999999999</v>
      </c>
      <c r="T14" s="59"/>
      <c r="U14" s="52"/>
      <c r="V14" s="59"/>
      <c r="W14" s="59"/>
      <c r="X14" s="59"/>
      <c r="Y14" s="59"/>
      <c r="Z14" s="59"/>
      <c r="AA14" s="59"/>
    </row>
    <row r="15" spans="1:27" x14ac:dyDescent="0.25">
      <c r="A15" s="1">
        <v>13</v>
      </c>
      <c r="B15" t="s">
        <v>106</v>
      </c>
      <c r="D15" s="33">
        <v>2</v>
      </c>
      <c r="E15" s="36"/>
      <c r="F15" s="26">
        <v>843186</v>
      </c>
      <c r="G15" s="34">
        <v>42767</v>
      </c>
      <c r="H15" s="17">
        <v>0.39583333333333331</v>
      </c>
      <c r="I15" s="34">
        <v>42795</v>
      </c>
      <c r="J15" s="17">
        <v>0.33333333333333331</v>
      </c>
      <c r="K15" s="14">
        <f t="shared" si="0"/>
        <v>28</v>
      </c>
      <c r="L15" s="14">
        <f t="shared" si="1"/>
        <v>672</v>
      </c>
      <c r="M15" s="14">
        <f t="shared" si="2"/>
        <v>1.5</v>
      </c>
      <c r="N15" s="47">
        <f t="shared" si="3"/>
        <v>670.5</v>
      </c>
      <c r="O15" s="14">
        <f t="shared" si="4"/>
        <v>40230</v>
      </c>
      <c r="P15" t="s">
        <v>59</v>
      </c>
      <c r="Q15" s="49">
        <v>57.264527069351232</v>
      </c>
      <c r="R15" s="20">
        <v>29.887540224087282</v>
      </c>
      <c r="S15" s="20">
        <v>2.7906</v>
      </c>
      <c r="T15" s="59"/>
      <c r="U15" s="52"/>
      <c r="V15" s="59"/>
      <c r="W15" s="59"/>
      <c r="X15" s="59"/>
      <c r="Y15" s="59"/>
      <c r="Z15" s="59"/>
      <c r="AA15" s="59"/>
    </row>
    <row r="16" spans="1:27" x14ac:dyDescent="0.25">
      <c r="A16" s="1">
        <v>14</v>
      </c>
      <c r="B16" t="s">
        <v>107</v>
      </c>
      <c r="D16">
        <v>1.3</v>
      </c>
      <c r="E16" s="26" t="s">
        <v>108</v>
      </c>
      <c r="F16" s="26">
        <v>843187</v>
      </c>
      <c r="G16" s="43">
        <v>42769</v>
      </c>
      <c r="H16" s="44">
        <v>0.57291666666666663</v>
      </c>
      <c r="I16" s="43">
        <v>42798</v>
      </c>
      <c r="J16" s="17">
        <v>0.3923611111111111</v>
      </c>
      <c r="K16" s="14">
        <f t="shared" si="0"/>
        <v>29</v>
      </c>
      <c r="L16" s="14">
        <f t="shared" si="1"/>
        <v>696</v>
      </c>
      <c r="M16" s="14">
        <f t="shared" si="2"/>
        <v>4.3333333333333321</v>
      </c>
      <c r="N16" s="47">
        <f t="shared" si="3"/>
        <v>691.66666666666663</v>
      </c>
      <c r="O16" s="14">
        <f t="shared" si="4"/>
        <v>41500</v>
      </c>
      <c r="P16" t="s">
        <v>59</v>
      </c>
      <c r="Q16" s="49">
        <v>71.523115868744398</v>
      </c>
      <c r="R16" s="20">
        <v>37.329392415837368</v>
      </c>
      <c r="S16" s="20">
        <v>3.2212000000000001</v>
      </c>
      <c r="T16" s="59"/>
      <c r="U16" s="52"/>
      <c r="V16" s="59"/>
      <c r="W16" s="59"/>
      <c r="X16" s="59"/>
      <c r="Y16" s="59"/>
      <c r="Z16" s="59"/>
      <c r="AA16" s="59"/>
    </row>
    <row r="17" spans="1:27" x14ac:dyDescent="0.25">
      <c r="A17" s="1">
        <v>15</v>
      </c>
      <c r="B17" t="s">
        <v>54</v>
      </c>
      <c r="D17">
        <v>6.7</v>
      </c>
      <c r="E17" s="26" t="s">
        <v>55</v>
      </c>
      <c r="F17" s="26">
        <v>843188</v>
      </c>
      <c r="G17" s="43">
        <v>42767</v>
      </c>
      <c r="H17" s="44">
        <v>0.40625</v>
      </c>
      <c r="I17" s="43">
        <v>42795</v>
      </c>
      <c r="J17" s="17">
        <v>0.40625</v>
      </c>
      <c r="K17" s="14">
        <f t="shared" si="0"/>
        <v>28</v>
      </c>
      <c r="L17" s="14">
        <f t="shared" si="1"/>
        <v>672</v>
      </c>
      <c r="M17" s="14">
        <f t="shared" si="2"/>
        <v>0</v>
      </c>
      <c r="N17" s="47">
        <f t="shared" si="3"/>
        <v>672</v>
      </c>
      <c r="O17" s="14">
        <f t="shared" si="4"/>
        <v>40320</v>
      </c>
      <c r="Q17" s="49">
        <v>53.823897619047621</v>
      </c>
      <c r="R17" s="20">
        <v>28.091804602843226</v>
      </c>
      <c r="S17" s="20">
        <v>2.6288</v>
      </c>
      <c r="T17" s="59"/>
      <c r="U17" s="52"/>
      <c r="V17" s="59"/>
      <c r="W17" s="59"/>
      <c r="X17" s="59"/>
      <c r="Y17" s="59"/>
      <c r="Z17" s="59"/>
      <c r="AA17" s="59"/>
    </row>
    <row r="18" spans="1:27" x14ac:dyDescent="0.25">
      <c r="A18" s="1">
        <v>16</v>
      </c>
      <c r="B18" t="s">
        <v>57</v>
      </c>
      <c r="D18">
        <v>2</v>
      </c>
      <c r="E18" s="26"/>
      <c r="F18" s="26">
        <v>843189</v>
      </c>
      <c r="G18" s="43">
        <v>42767</v>
      </c>
      <c r="H18" s="44">
        <v>0.375</v>
      </c>
      <c r="I18" s="43">
        <v>42795</v>
      </c>
      <c r="J18" s="17">
        <v>0.75</v>
      </c>
      <c r="K18" s="14">
        <f t="shared" si="0"/>
        <v>28</v>
      </c>
      <c r="L18" s="14">
        <f t="shared" si="1"/>
        <v>672</v>
      </c>
      <c r="M18" s="14">
        <f t="shared" si="2"/>
        <v>-9</v>
      </c>
      <c r="N18" s="47">
        <f t="shared" si="3"/>
        <v>681</v>
      </c>
      <c r="O18" s="14">
        <f t="shared" si="4"/>
        <v>40860</v>
      </c>
      <c r="P18" t="s">
        <v>59</v>
      </c>
      <c r="Q18" s="49">
        <v>37.506912775330399</v>
      </c>
      <c r="R18" s="20">
        <v>19.575632972510647</v>
      </c>
      <c r="S18" s="20">
        <v>1.8564000000000001</v>
      </c>
      <c r="T18" s="59"/>
      <c r="U18" s="52"/>
      <c r="V18" s="59"/>
      <c r="W18" s="59"/>
      <c r="X18" s="59"/>
      <c r="Y18" s="59"/>
      <c r="Z18" s="59"/>
      <c r="AA18" s="59"/>
    </row>
    <row r="19" spans="1:27" ht="15.75" x14ac:dyDescent="0.25">
      <c r="A19" s="1">
        <v>17</v>
      </c>
      <c r="B19" s="24" t="s">
        <v>60</v>
      </c>
      <c r="D19">
        <v>2</v>
      </c>
      <c r="E19" s="26" t="s">
        <v>61</v>
      </c>
      <c r="F19" s="26">
        <v>843190</v>
      </c>
      <c r="G19" s="43">
        <v>42767</v>
      </c>
      <c r="H19" s="44">
        <v>0.64583333333333337</v>
      </c>
      <c r="I19" s="43">
        <v>42795</v>
      </c>
      <c r="J19" s="17">
        <v>0.6694444444444444</v>
      </c>
      <c r="K19" s="14">
        <f t="shared" si="0"/>
        <v>28</v>
      </c>
      <c r="L19" s="14">
        <f t="shared" si="1"/>
        <v>672</v>
      </c>
      <c r="M19" s="14">
        <f t="shared" si="2"/>
        <v>-0.56666666666666465</v>
      </c>
      <c r="N19" s="47">
        <f t="shared" si="3"/>
        <v>672.56666666666672</v>
      </c>
      <c r="O19" s="14">
        <f t="shared" si="4"/>
        <v>40354</v>
      </c>
      <c r="P19" t="s">
        <v>59</v>
      </c>
      <c r="Q19" s="49">
        <v>36.119676463303755</v>
      </c>
      <c r="R19" s="20">
        <v>18.851605669782753</v>
      </c>
      <c r="S19" s="20">
        <v>1.7656000000000001</v>
      </c>
      <c r="T19" s="59"/>
      <c r="U19" s="52"/>
      <c r="V19" s="59"/>
      <c r="W19" s="59"/>
      <c r="X19" s="59"/>
      <c r="Y19" s="59"/>
      <c r="Z19" s="59"/>
      <c r="AA19" s="59"/>
    </row>
    <row r="20" spans="1:27" x14ac:dyDescent="0.25">
      <c r="A20" s="1">
        <v>18</v>
      </c>
      <c r="B20" t="s">
        <v>63</v>
      </c>
      <c r="D20">
        <v>2.2999999999999998</v>
      </c>
      <c r="E20" s="26" t="s">
        <v>64</v>
      </c>
      <c r="F20" s="26">
        <v>843191</v>
      </c>
      <c r="G20" s="43">
        <v>42767</v>
      </c>
      <c r="H20" s="44">
        <v>0.78125</v>
      </c>
      <c r="I20" s="43">
        <v>42795</v>
      </c>
      <c r="J20" s="17">
        <v>0.46875</v>
      </c>
      <c r="K20" s="14">
        <f t="shared" si="0"/>
        <v>28</v>
      </c>
      <c r="L20" s="14">
        <f t="shared" si="1"/>
        <v>672</v>
      </c>
      <c r="M20" s="14">
        <f t="shared" si="2"/>
        <v>7.5</v>
      </c>
      <c r="N20" s="47">
        <f t="shared" si="3"/>
        <v>664.5</v>
      </c>
      <c r="O20" s="14">
        <f t="shared" si="4"/>
        <v>39870</v>
      </c>
      <c r="P20" t="s">
        <v>132</v>
      </c>
      <c r="Q20" s="49">
        <v>59.879085176824681</v>
      </c>
      <c r="R20" s="20">
        <v>31.252132138217476</v>
      </c>
      <c r="S20" s="20">
        <v>2.8919000000000001</v>
      </c>
      <c r="T20" s="59"/>
      <c r="U20" s="52"/>
      <c r="V20" s="59"/>
      <c r="W20" s="59"/>
      <c r="X20" s="59"/>
      <c r="Y20" s="59"/>
      <c r="Z20" s="59"/>
      <c r="AA20" s="59"/>
    </row>
    <row r="21" spans="1:27" x14ac:dyDescent="0.25">
      <c r="A21" s="1">
        <v>19</v>
      </c>
      <c r="B21" t="s">
        <v>65</v>
      </c>
      <c r="D21">
        <v>1.3</v>
      </c>
      <c r="E21" s="26"/>
      <c r="F21" s="26">
        <v>843192</v>
      </c>
      <c r="G21" s="43">
        <v>42767</v>
      </c>
      <c r="H21" s="44">
        <v>0.37847222222222227</v>
      </c>
      <c r="I21" s="43">
        <v>42795</v>
      </c>
      <c r="J21" s="17">
        <v>0.3972222222222222</v>
      </c>
      <c r="K21" s="14">
        <f t="shared" si="0"/>
        <v>28</v>
      </c>
      <c r="L21" s="14">
        <f t="shared" si="1"/>
        <v>672</v>
      </c>
      <c r="M21" s="14">
        <f t="shared" si="2"/>
        <v>-0.4499999999999984</v>
      </c>
      <c r="N21" s="47">
        <f t="shared" si="3"/>
        <v>672.45</v>
      </c>
      <c r="O21" s="14">
        <f t="shared" si="4"/>
        <v>40347</v>
      </c>
      <c r="P21" t="s">
        <v>133</v>
      </c>
      <c r="Q21" s="49">
        <v>29.365628373853742</v>
      </c>
      <c r="R21" s="20">
        <v>15.32652837883807</v>
      </c>
      <c r="S21" s="20">
        <v>1.4352</v>
      </c>
      <c r="T21" s="59"/>
      <c r="U21" s="52"/>
      <c r="V21" s="59"/>
      <c r="W21" s="59"/>
      <c r="X21" s="59"/>
      <c r="Y21" s="59"/>
      <c r="Z21" s="59"/>
      <c r="AA21" s="59"/>
    </row>
    <row r="22" spans="1:27" x14ac:dyDescent="0.25">
      <c r="A22" s="1">
        <v>20</v>
      </c>
      <c r="B22" t="s">
        <v>66</v>
      </c>
      <c r="D22">
        <v>2</v>
      </c>
      <c r="E22" s="26" t="s">
        <v>67</v>
      </c>
      <c r="F22" s="26">
        <v>843193</v>
      </c>
      <c r="G22" s="43">
        <v>42767</v>
      </c>
      <c r="H22" s="44">
        <v>0.36805555555555558</v>
      </c>
      <c r="I22" s="43">
        <v>42795</v>
      </c>
      <c r="J22" s="17">
        <v>0.39027777777777778</v>
      </c>
      <c r="K22" s="14">
        <f t="shared" si="0"/>
        <v>28</v>
      </c>
      <c r="L22" s="14">
        <f t="shared" si="1"/>
        <v>672</v>
      </c>
      <c r="M22" s="14">
        <f t="shared" si="2"/>
        <v>-0.53333333333333277</v>
      </c>
      <c r="N22" s="47">
        <f t="shared" si="3"/>
        <v>672.5333333333333</v>
      </c>
      <c r="O22" s="14">
        <f t="shared" si="4"/>
        <v>40352</v>
      </c>
      <c r="Q22" s="49">
        <v>40.063812995638848</v>
      </c>
      <c r="R22" s="20">
        <v>20.910132043652844</v>
      </c>
      <c r="S22" s="20">
        <v>1.9582999999999999</v>
      </c>
      <c r="T22" s="59"/>
      <c r="U22" s="52"/>
      <c r="V22" s="59"/>
      <c r="W22" s="59"/>
      <c r="X22" s="59"/>
      <c r="Y22" s="59"/>
      <c r="Z22" s="59"/>
      <c r="AA22" s="59"/>
    </row>
    <row r="23" spans="1:27" x14ac:dyDescent="0.25">
      <c r="A23" s="1">
        <v>21</v>
      </c>
      <c r="B23" t="s">
        <v>68</v>
      </c>
      <c r="D23">
        <v>2</v>
      </c>
      <c r="E23" s="26" t="s">
        <v>134</v>
      </c>
      <c r="F23" s="26">
        <v>843194</v>
      </c>
      <c r="G23" s="43">
        <v>42767</v>
      </c>
      <c r="H23" s="44">
        <v>0.38541666666666669</v>
      </c>
      <c r="I23" s="43">
        <v>42795</v>
      </c>
      <c r="J23" s="17">
        <v>0.39930555555555558</v>
      </c>
      <c r="K23" s="14">
        <f t="shared" si="0"/>
        <v>28</v>
      </c>
      <c r="L23" s="14">
        <f t="shared" si="1"/>
        <v>672</v>
      </c>
      <c r="M23" s="14">
        <f t="shared" si="2"/>
        <v>-0.33333333333333348</v>
      </c>
      <c r="N23" s="47">
        <f t="shared" si="3"/>
        <v>672.33333333333337</v>
      </c>
      <c r="O23" s="14">
        <f t="shared" si="4"/>
        <v>40340</v>
      </c>
      <c r="P23" t="s">
        <v>135</v>
      </c>
      <c r="Q23" s="49">
        <v>59.361523996030286</v>
      </c>
      <c r="R23" s="20">
        <v>30.982006260976142</v>
      </c>
      <c r="S23" s="20">
        <v>2.9007000000000001</v>
      </c>
      <c r="T23" s="59"/>
      <c r="U23" s="52"/>
      <c r="V23" s="59"/>
      <c r="W23" s="59"/>
      <c r="X23" s="59"/>
      <c r="Y23" s="59"/>
      <c r="Z23" s="59"/>
      <c r="AA23" s="59"/>
    </row>
    <row r="24" spans="1:27" x14ac:dyDescent="0.25">
      <c r="A24" s="1">
        <v>22</v>
      </c>
      <c r="B24" t="s">
        <v>71</v>
      </c>
      <c r="D24">
        <v>7.6</v>
      </c>
      <c r="E24" s="26" t="s">
        <v>72</v>
      </c>
      <c r="F24" s="26">
        <v>843195</v>
      </c>
      <c r="G24" s="43">
        <v>42767</v>
      </c>
      <c r="H24" s="44">
        <v>0.45833333333333331</v>
      </c>
      <c r="I24" s="43">
        <v>42795</v>
      </c>
      <c r="J24" s="17">
        <v>0.46527777777777773</v>
      </c>
      <c r="K24" s="14">
        <f t="shared" si="0"/>
        <v>28</v>
      </c>
      <c r="L24" s="14">
        <f t="shared" si="1"/>
        <v>672</v>
      </c>
      <c r="M24" s="14">
        <f t="shared" si="2"/>
        <v>-0.16666666666666607</v>
      </c>
      <c r="N24" s="47">
        <f t="shared" si="3"/>
        <v>672.16666666666663</v>
      </c>
      <c r="O24" s="14">
        <f t="shared" si="4"/>
        <v>40330</v>
      </c>
      <c r="P24" t="s">
        <v>25</v>
      </c>
      <c r="Q24" s="49">
        <v>41.972967270021101</v>
      </c>
      <c r="R24" s="20">
        <v>21.906559117965084</v>
      </c>
      <c r="S24" s="20">
        <v>2.0505</v>
      </c>
      <c r="T24" s="59"/>
      <c r="U24" s="52"/>
      <c r="V24" s="59"/>
      <c r="W24" s="59"/>
      <c r="X24" s="59"/>
      <c r="Y24" s="59"/>
      <c r="Z24" s="59"/>
      <c r="AA24" s="59"/>
    </row>
    <row r="25" spans="1:27" x14ac:dyDescent="0.25">
      <c r="A25" s="1">
        <v>23</v>
      </c>
      <c r="B25" t="s">
        <v>74</v>
      </c>
      <c r="D25">
        <v>2</v>
      </c>
      <c r="E25" s="26" t="s">
        <v>75</v>
      </c>
      <c r="F25" s="26">
        <v>843196</v>
      </c>
      <c r="G25" s="43">
        <v>42767</v>
      </c>
      <c r="H25" s="44">
        <v>0.50972222222222219</v>
      </c>
      <c r="I25" s="43">
        <v>42795</v>
      </c>
      <c r="J25" s="17">
        <v>0.52361111111111114</v>
      </c>
      <c r="K25" s="14">
        <f t="shared" si="0"/>
        <v>28</v>
      </c>
      <c r="L25" s="14">
        <f t="shared" si="1"/>
        <v>672</v>
      </c>
      <c r="M25" s="14">
        <f t="shared" si="2"/>
        <v>-0.33333333333333481</v>
      </c>
      <c r="N25" s="47">
        <f t="shared" si="3"/>
        <v>672.33333333333337</v>
      </c>
      <c r="O25" s="14">
        <f t="shared" si="4"/>
        <v>40340</v>
      </c>
      <c r="P25" t="s">
        <v>59</v>
      </c>
      <c r="Q25" s="49">
        <v>40.961845909775249</v>
      </c>
      <c r="R25" s="20">
        <v>21.378833982137397</v>
      </c>
      <c r="S25" s="20">
        <v>2.0015999999999998</v>
      </c>
      <c r="T25" s="59"/>
      <c r="U25" s="52"/>
      <c r="V25" s="59"/>
      <c r="W25" s="59"/>
      <c r="X25" s="59"/>
      <c r="Y25" s="59"/>
      <c r="Z25" s="59"/>
      <c r="AA25" s="59"/>
    </row>
    <row r="26" spans="1:27" x14ac:dyDescent="0.25">
      <c r="A26" s="1">
        <v>24</v>
      </c>
      <c r="B26" t="s">
        <v>77</v>
      </c>
      <c r="D26" s="33">
        <v>9</v>
      </c>
      <c r="E26" s="36" t="s">
        <v>51</v>
      </c>
      <c r="F26" s="26">
        <v>843197</v>
      </c>
      <c r="G26" s="51">
        <v>42767</v>
      </c>
      <c r="H26" s="46">
        <v>0.58333333333333337</v>
      </c>
      <c r="I26" s="51">
        <v>42809</v>
      </c>
      <c r="J26" s="29">
        <v>0.45833333333333331</v>
      </c>
      <c r="K26" s="14">
        <f t="shared" si="0"/>
        <v>42</v>
      </c>
      <c r="L26" s="14">
        <f t="shared" si="1"/>
        <v>1008</v>
      </c>
      <c r="M26" s="14">
        <f t="shared" si="2"/>
        <v>3.0000000000000013</v>
      </c>
      <c r="N26" s="47">
        <f t="shared" si="3"/>
        <v>1005</v>
      </c>
      <c r="O26" s="14">
        <f t="shared" si="4"/>
        <v>60300</v>
      </c>
      <c r="P26" t="s">
        <v>59</v>
      </c>
      <c r="Q26" s="49">
        <v>37.737993532338308</v>
      </c>
      <c r="R26" s="20">
        <v>19.696238795583668</v>
      </c>
      <c r="S26" s="20">
        <v>2.7565</v>
      </c>
      <c r="T26" s="33"/>
      <c r="U26" s="33"/>
      <c r="V26" s="59"/>
      <c r="W26" s="59"/>
      <c r="X26" s="59"/>
      <c r="Y26" s="59"/>
      <c r="Z26" s="59"/>
      <c r="AA26" s="59"/>
    </row>
    <row r="27" spans="1:27" x14ac:dyDescent="0.25">
      <c r="A27" s="1">
        <v>25</v>
      </c>
      <c r="B27" t="s">
        <v>78</v>
      </c>
      <c r="D27">
        <v>2.2000000000000002</v>
      </c>
      <c r="E27" s="26" t="s">
        <v>79</v>
      </c>
      <c r="F27" s="26">
        <v>843198</v>
      </c>
      <c r="G27" s="43">
        <v>42768</v>
      </c>
      <c r="H27" s="44">
        <v>0.36805555555555558</v>
      </c>
      <c r="I27" s="43">
        <v>42795</v>
      </c>
      <c r="J27" s="17">
        <v>0.60069444444444442</v>
      </c>
      <c r="K27" s="14">
        <f t="shared" si="0"/>
        <v>27</v>
      </c>
      <c r="L27" s="14">
        <f t="shared" si="1"/>
        <v>648</v>
      </c>
      <c r="M27" s="14">
        <f t="shared" si="2"/>
        <v>-5.5833333333333321</v>
      </c>
      <c r="N27" s="47">
        <f t="shared" si="3"/>
        <v>653.58333333333337</v>
      </c>
      <c r="O27" s="14">
        <f t="shared" si="4"/>
        <v>39215</v>
      </c>
      <c r="P27" t="s">
        <v>25</v>
      </c>
      <c r="Q27" s="49">
        <v>37.867165446705066</v>
      </c>
      <c r="R27" s="20">
        <v>19.763656287424357</v>
      </c>
      <c r="S27" s="20">
        <v>1.7985</v>
      </c>
      <c r="T27" s="59"/>
      <c r="U27" s="52"/>
      <c r="V27" s="59"/>
      <c r="W27" s="59"/>
      <c r="X27" s="59"/>
      <c r="Y27" s="59"/>
      <c r="Z27" s="59"/>
      <c r="AA27" s="59"/>
    </row>
    <row r="28" spans="1:27" x14ac:dyDescent="0.25">
      <c r="A28" s="1">
        <v>26</v>
      </c>
      <c r="B28" t="s">
        <v>80</v>
      </c>
      <c r="D28">
        <v>2</v>
      </c>
      <c r="E28" s="26" t="s">
        <v>81</v>
      </c>
      <c r="F28" s="26">
        <v>843199</v>
      </c>
      <c r="G28" s="43">
        <v>42767</v>
      </c>
      <c r="H28" s="44">
        <v>0.35416666666666669</v>
      </c>
      <c r="I28" s="43">
        <v>42795</v>
      </c>
      <c r="J28" s="17">
        <v>0.375</v>
      </c>
      <c r="K28" s="14">
        <f t="shared" si="0"/>
        <v>28</v>
      </c>
      <c r="L28" s="14">
        <f t="shared" si="1"/>
        <v>672</v>
      </c>
      <c r="M28" s="14">
        <f t="shared" si="2"/>
        <v>-0.49999999999999956</v>
      </c>
      <c r="N28" s="47">
        <f t="shared" si="3"/>
        <v>672.5</v>
      </c>
      <c r="O28" s="14">
        <f t="shared" si="4"/>
        <v>40350</v>
      </c>
      <c r="P28" t="s">
        <v>59</v>
      </c>
      <c r="Q28" s="49">
        <v>37.322182602227251</v>
      </c>
      <c r="R28" s="20">
        <v>19.479218477154099</v>
      </c>
      <c r="S28" s="20">
        <v>1.8242</v>
      </c>
      <c r="T28" s="59"/>
      <c r="U28" s="52"/>
      <c r="V28" s="59"/>
      <c r="W28" s="59"/>
      <c r="X28" s="59"/>
      <c r="Y28" s="59"/>
      <c r="Z28" s="59"/>
      <c r="AA28" s="59"/>
    </row>
    <row r="29" spans="1:27" x14ac:dyDescent="0.25">
      <c r="A29" s="1">
        <v>27</v>
      </c>
      <c r="B29" t="s">
        <v>82</v>
      </c>
      <c r="D29">
        <v>6</v>
      </c>
      <c r="E29" s="26" t="s">
        <v>83</v>
      </c>
      <c r="F29" s="26">
        <v>843200</v>
      </c>
      <c r="G29" s="43">
        <v>42767</v>
      </c>
      <c r="H29" s="44">
        <v>0.3125</v>
      </c>
      <c r="I29" s="43">
        <v>42795</v>
      </c>
      <c r="J29" s="17">
        <v>0.90277777777777779</v>
      </c>
      <c r="K29" s="14">
        <f t="shared" si="0"/>
        <v>28</v>
      </c>
      <c r="L29" s="14">
        <f t="shared" si="1"/>
        <v>672</v>
      </c>
      <c r="M29" s="14">
        <f t="shared" si="2"/>
        <v>-14.166666666666668</v>
      </c>
      <c r="N29" s="47">
        <f t="shared" si="3"/>
        <v>686.16666666666663</v>
      </c>
      <c r="O29" s="14">
        <f t="shared" si="4"/>
        <v>41170</v>
      </c>
      <c r="P29" t="s">
        <v>136</v>
      </c>
      <c r="Q29" s="49">
        <v>29.362113723581814</v>
      </c>
      <c r="R29" s="20">
        <v>15.324694010220155</v>
      </c>
      <c r="S29" s="20">
        <v>1.4642999999999999</v>
      </c>
      <c r="T29" s="59"/>
      <c r="U29" s="52"/>
      <c r="V29" s="59"/>
      <c r="W29" s="59"/>
      <c r="X29" s="59"/>
      <c r="Y29" s="59"/>
      <c r="Z29" s="59"/>
      <c r="AA29" s="59"/>
    </row>
    <row r="30" spans="1:27" x14ac:dyDescent="0.25">
      <c r="A30" s="1">
        <v>28</v>
      </c>
      <c r="B30" t="s">
        <v>126</v>
      </c>
      <c r="D30" s="26">
        <v>2</v>
      </c>
      <c r="E30" s="26" t="s">
        <v>114</v>
      </c>
      <c r="F30" s="26">
        <v>843201</v>
      </c>
      <c r="G30" s="43">
        <v>42767</v>
      </c>
      <c r="H30" s="44">
        <v>0.37847222222222227</v>
      </c>
      <c r="I30" s="43">
        <v>42795</v>
      </c>
      <c r="J30" s="17">
        <v>0.3611111111111111</v>
      </c>
      <c r="K30" s="14">
        <f t="shared" si="0"/>
        <v>28</v>
      </c>
      <c r="L30" s="14">
        <f t="shared" si="1"/>
        <v>672</v>
      </c>
      <c r="M30" s="14">
        <f t="shared" si="2"/>
        <v>0.41666666666666785</v>
      </c>
      <c r="N30" s="47">
        <f t="shared" si="3"/>
        <v>671.58333333333337</v>
      </c>
      <c r="O30" s="14">
        <f t="shared" si="4"/>
        <v>40295</v>
      </c>
      <c r="P30" t="s">
        <v>59</v>
      </c>
      <c r="Q30" s="49">
        <v>66.952840799102717</v>
      </c>
      <c r="R30" s="20">
        <v>34.944071398279078</v>
      </c>
      <c r="S30" s="20">
        <v>3.2679999999999998</v>
      </c>
      <c r="T30" s="59"/>
      <c r="U30" s="52"/>
      <c r="V30" s="59"/>
      <c r="W30" s="59"/>
      <c r="X30" s="59"/>
      <c r="Y30" s="59"/>
      <c r="Z30" s="59"/>
      <c r="AA30" s="59"/>
    </row>
    <row r="31" spans="1:27" x14ac:dyDescent="0.25">
      <c r="A31" s="1">
        <v>29</v>
      </c>
      <c r="B31" s="32" t="s">
        <v>87</v>
      </c>
      <c r="D31">
        <v>2.1</v>
      </c>
      <c r="E31" s="26" t="s">
        <v>88</v>
      </c>
      <c r="F31" s="26">
        <v>843202</v>
      </c>
      <c r="G31" s="43">
        <v>42767</v>
      </c>
      <c r="H31" s="44">
        <v>0.39583333333333331</v>
      </c>
      <c r="I31" s="43">
        <v>42795</v>
      </c>
      <c r="J31" s="17">
        <v>0.64236111111111105</v>
      </c>
      <c r="K31" s="14">
        <f t="shared" si="0"/>
        <v>28</v>
      </c>
      <c r="L31" s="14">
        <f t="shared" si="1"/>
        <v>672</v>
      </c>
      <c r="M31" s="14">
        <f t="shared" si="2"/>
        <v>-5.9166666666666661</v>
      </c>
      <c r="N31" s="47">
        <f t="shared" si="3"/>
        <v>677.91666666666663</v>
      </c>
      <c r="O31" s="14">
        <f t="shared" si="4"/>
        <v>40675</v>
      </c>
      <c r="Q31" s="49">
        <v>35.306930153662087</v>
      </c>
      <c r="R31" s="20">
        <v>18.427416572892529</v>
      </c>
      <c r="S31" s="20">
        <v>1.7396</v>
      </c>
      <c r="T31" s="59"/>
      <c r="U31" s="52"/>
      <c r="V31" s="59"/>
      <c r="W31" s="59"/>
      <c r="X31" s="59"/>
      <c r="Y31" s="59"/>
      <c r="Z31" s="59"/>
      <c r="AA31" s="59"/>
    </row>
    <row r="32" spans="1:27" x14ac:dyDescent="0.25">
      <c r="A32" s="1">
        <v>30</v>
      </c>
      <c r="B32" t="s">
        <v>116</v>
      </c>
      <c r="D32">
        <v>2</v>
      </c>
      <c r="E32" s="26" t="s">
        <v>90</v>
      </c>
      <c r="F32" s="26">
        <v>843203</v>
      </c>
      <c r="G32" s="43">
        <v>42767</v>
      </c>
      <c r="H32" s="44">
        <v>0.64930555555555558</v>
      </c>
      <c r="I32" s="43">
        <v>42795</v>
      </c>
      <c r="J32" s="17">
        <v>0.67222222222222217</v>
      </c>
      <c r="K32" s="14">
        <f t="shared" si="0"/>
        <v>28</v>
      </c>
      <c r="L32" s="14">
        <f t="shared" si="1"/>
        <v>672</v>
      </c>
      <c r="M32" s="14">
        <f t="shared" si="2"/>
        <v>-0.54999999999999805</v>
      </c>
      <c r="N32" s="47">
        <f t="shared" si="3"/>
        <v>672.55</v>
      </c>
      <c r="O32" s="14">
        <f t="shared" si="4"/>
        <v>40353</v>
      </c>
      <c r="P32" t="s">
        <v>137</v>
      </c>
      <c r="Q32" s="49">
        <v>55.725433201988551</v>
      </c>
      <c r="R32" s="20">
        <v>29.084255324628682</v>
      </c>
      <c r="S32" s="20">
        <v>2.7239</v>
      </c>
      <c r="T32" s="59"/>
      <c r="U32" s="52"/>
      <c r="V32" s="59"/>
      <c r="W32" s="59"/>
      <c r="X32" s="59"/>
      <c r="Y32" s="59"/>
      <c r="Z32" s="59"/>
      <c r="AA32" s="59"/>
    </row>
    <row r="33" spans="1:27" x14ac:dyDescent="0.25">
      <c r="A33" s="1">
        <v>31</v>
      </c>
      <c r="B33" s="33" t="s">
        <v>92</v>
      </c>
      <c r="D33">
        <v>2</v>
      </c>
      <c r="E33" s="26" t="s">
        <v>93</v>
      </c>
      <c r="F33" s="26">
        <v>843204</v>
      </c>
      <c r="G33" s="43">
        <v>42767</v>
      </c>
      <c r="H33" s="44">
        <v>0.63541666666666663</v>
      </c>
      <c r="I33" s="43">
        <v>42795</v>
      </c>
      <c r="J33" s="17">
        <v>0.58333333333333337</v>
      </c>
      <c r="K33" s="14">
        <f t="shared" si="0"/>
        <v>28</v>
      </c>
      <c r="L33" s="14">
        <f t="shared" si="1"/>
        <v>672</v>
      </c>
      <c r="M33" s="14">
        <f t="shared" si="2"/>
        <v>1.2499999999999982</v>
      </c>
      <c r="N33" s="47">
        <f t="shared" si="3"/>
        <v>670.75</v>
      </c>
      <c r="O33" s="14">
        <f t="shared" si="4"/>
        <v>40245</v>
      </c>
      <c r="P33" t="s">
        <v>138</v>
      </c>
      <c r="Q33" s="49">
        <v>30.408261796491182</v>
      </c>
      <c r="R33" s="20">
        <v>15.870700311321077</v>
      </c>
      <c r="S33" s="20">
        <v>1.4823999999999999</v>
      </c>
      <c r="T33" s="60" t="s">
        <v>139</v>
      </c>
      <c r="U33" s="60"/>
      <c r="V33" s="60"/>
      <c r="W33" s="60"/>
      <c r="X33" s="60"/>
      <c r="Y33" s="60"/>
      <c r="Z33" s="60"/>
      <c r="AA33" s="60"/>
    </row>
    <row r="34" spans="1:27" x14ac:dyDescent="0.25">
      <c r="A34" s="1">
        <v>32</v>
      </c>
      <c r="B34" t="s">
        <v>95</v>
      </c>
      <c r="D34">
        <v>2.5</v>
      </c>
      <c r="E34" s="26" t="s">
        <v>96</v>
      </c>
      <c r="F34" s="26">
        <v>814343</v>
      </c>
      <c r="G34" s="43">
        <v>42772</v>
      </c>
      <c r="H34" s="44">
        <v>0.65625</v>
      </c>
      <c r="I34" s="43">
        <v>42796</v>
      </c>
      <c r="J34" s="17">
        <v>0.41666666666666669</v>
      </c>
      <c r="K34" s="14">
        <f t="shared" si="0"/>
        <v>24</v>
      </c>
      <c r="L34" s="14">
        <f t="shared" si="1"/>
        <v>576</v>
      </c>
      <c r="M34" s="14">
        <f t="shared" si="2"/>
        <v>5.75</v>
      </c>
      <c r="N34" s="47">
        <f t="shared" si="3"/>
        <v>570.25</v>
      </c>
      <c r="O34" s="14">
        <f t="shared" si="4"/>
        <v>34215</v>
      </c>
      <c r="P34" t="s">
        <v>140</v>
      </c>
      <c r="Q34" s="49">
        <v>49.628912056120811</v>
      </c>
      <c r="R34" s="20">
        <v>25.902354935344892</v>
      </c>
      <c r="S34" s="20">
        <v>2.0569000000000002</v>
      </c>
      <c r="T34" s="48"/>
    </row>
    <row r="35" spans="1:27" x14ac:dyDescent="0.25">
      <c r="A35" s="1">
        <v>33</v>
      </c>
      <c r="B35" t="s">
        <v>98</v>
      </c>
      <c r="D35">
        <v>2.1</v>
      </c>
      <c r="E35" t="s">
        <v>99</v>
      </c>
      <c r="F35">
        <v>843206</v>
      </c>
      <c r="G35" s="51">
        <v>42771</v>
      </c>
      <c r="H35" s="44">
        <v>0.81111111111111101</v>
      </c>
      <c r="I35" s="43">
        <v>42795</v>
      </c>
      <c r="J35" s="17">
        <v>0.4604166666666667</v>
      </c>
      <c r="K35" s="14">
        <f>DATEDIF(G35,I35, "D")</f>
        <v>24</v>
      </c>
      <c r="L35" s="14">
        <f t="shared" si="1"/>
        <v>576</v>
      </c>
      <c r="M35" s="14">
        <f t="shared" si="2"/>
        <v>8.4166666666666643</v>
      </c>
      <c r="N35" s="47">
        <f t="shared" si="3"/>
        <v>567.58333333333337</v>
      </c>
      <c r="O35" s="14">
        <f t="shared" si="4"/>
        <v>34055</v>
      </c>
      <c r="Q35" s="49">
        <v>33.130686184115063</v>
      </c>
      <c r="R35" s="20">
        <v>17.291589866448362</v>
      </c>
      <c r="S35" s="20">
        <v>1.3667</v>
      </c>
      <c r="T35" s="48"/>
    </row>
    <row r="36" spans="1:27" x14ac:dyDescent="0.25">
      <c r="A36" s="1">
        <v>34</v>
      </c>
      <c r="B36" t="s">
        <v>101</v>
      </c>
      <c r="D36">
        <v>2</v>
      </c>
      <c r="E36" t="s">
        <v>102</v>
      </c>
      <c r="F36">
        <v>843207</v>
      </c>
      <c r="G36" s="34">
        <v>42767</v>
      </c>
      <c r="H36" s="17">
        <v>0.63263888888888886</v>
      </c>
      <c r="I36" s="34">
        <v>42795</v>
      </c>
      <c r="J36" s="17">
        <v>0.65972222222222221</v>
      </c>
      <c r="K36" s="14">
        <f t="shared" si="0"/>
        <v>28</v>
      </c>
      <c r="L36" s="14">
        <f t="shared" si="1"/>
        <v>672</v>
      </c>
      <c r="M36" s="14">
        <f t="shared" si="2"/>
        <v>-0.65000000000000036</v>
      </c>
      <c r="N36" s="47">
        <f t="shared" si="3"/>
        <v>672.65</v>
      </c>
      <c r="O36" s="14">
        <f t="shared" si="4"/>
        <v>40359</v>
      </c>
      <c r="P36" t="s">
        <v>59</v>
      </c>
      <c r="Q36" s="49">
        <v>93.950592112134913</v>
      </c>
      <c r="R36" s="20">
        <v>49.034755799652878</v>
      </c>
      <c r="S36" s="20">
        <v>4.5793999999999997</v>
      </c>
    </row>
    <row r="37" spans="1:27" x14ac:dyDescent="0.25">
      <c r="A37" s="21"/>
      <c r="B37" s="22"/>
    </row>
  </sheetData>
  <mergeCells count="1">
    <mergeCell ref="T33:AA3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topLeftCell="A7" workbookViewId="0">
      <selection activeCell="T13" sqref="T13"/>
    </sheetView>
  </sheetViews>
  <sheetFormatPr defaultColWidth="9.28515625" defaultRowHeight="15" x14ac:dyDescent="0.25"/>
  <cols>
    <col min="7" max="7" width="11.28515625" bestFit="1" customWidth="1"/>
    <col min="9" max="9" width="11.28515625" bestFit="1" customWidth="1"/>
  </cols>
  <sheetData>
    <row r="1" spans="1:20" s="2" customFormat="1" ht="60" x14ac:dyDescent="0.25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5" t="s">
        <v>6</v>
      </c>
      <c r="H1" s="2" t="s">
        <v>7</v>
      </c>
      <c r="I1" s="5" t="s">
        <v>8</v>
      </c>
      <c r="J1" s="2" t="s">
        <v>9</v>
      </c>
      <c r="K1" s="6" t="s">
        <v>10</v>
      </c>
      <c r="L1" s="6" t="s">
        <v>11</v>
      </c>
      <c r="M1" s="6" t="s">
        <v>11</v>
      </c>
      <c r="N1" s="6" t="s">
        <v>12</v>
      </c>
      <c r="O1" s="6" t="s">
        <v>13</v>
      </c>
      <c r="P1" s="2" t="s">
        <v>14</v>
      </c>
      <c r="Q1" s="7" t="s">
        <v>15</v>
      </c>
      <c r="R1" s="8" t="s">
        <v>16</v>
      </c>
      <c r="S1" s="9" t="s">
        <v>17</v>
      </c>
      <c r="T1" s="2" t="s">
        <v>129</v>
      </c>
    </row>
    <row r="2" spans="1:20" x14ac:dyDescent="0.25">
      <c r="A2" s="10" t="s">
        <v>18</v>
      </c>
      <c r="B2" s="11" t="s">
        <v>19</v>
      </c>
      <c r="C2" s="11" t="s">
        <v>20</v>
      </c>
      <c r="D2" s="11">
        <v>2.2999999999999998</v>
      </c>
      <c r="E2" s="11" t="s">
        <v>21</v>
      </c>
      <c r="F2" s="11">
        <v>761364</v>
      </c>
      <c r="G2" s="12">
        <v>42608</v>
      </c>
      <c r="H2" s="13">
        <v>0.64583333333333337</v>
      </c>
      <c r="I2" s="12">
        <v>42642</v>
      </c>
      <c r="J2" s="13">
        <v>0.7631944444444444</v>
      </c>
      <c r="K2" s="14">
        <f>DATEDIF(G2,I2, "D")</f>
        <v>34</v>
      </c>
      <c r="L2" s="14">
        <f>(K2*24)</f>
        <v>816</v>
      </c>
      <c r="M2" s="14">
        <f>(H2-J2)*24</f>
        <v>-2.8166666666666647</v>
      </c>
      <c r="N2" s="15">
        <f>L2-M2</f>
        <v>818.81666666666672</v>
      </c>
      <c r="O2" s="15">
        <f>N2*60</f>
        <v>49129</v>
      </c>
      <c r="P2" s="11" t="s">
        <v>22</v>
      </c>
      <c r="Q2" s="56"/>
      <c r="R2" s="11"/>
      <c r="S2" s="11"/>
    </row>
    <row r="3" spans="1:20" x14ac:dyDescent="0.25">
      <c r="A3" s="1">
        <v>1</v>
      </c>
      <c r="B3" t="s">
        <v>23</v>
      </c>
      <c r="D3">
        <v>3.5</v>
      </c>
      <c r="E3" t="s">
        <v>24</v>
      </c>
      <c r="F3">
        <v>860107</v>
      </c>
      <c r="G3" s="34">
        <v>42795</v>
      </c>
      <c r="H3" s="17">
        <v>0.48958333333333331</v>
      </c>
      <c r="I3" s="34">
        <v>42823</v>
      </c>
      <c r="J3" s="17">
        <v>0.5</v>
      </c>
      <c r="K3" s="14">
        <f t="shared" ref="K3:K36" si="0">DATEDIF(G3,I3, "D")</f>
        <v>28</v>
      </c>
      <c r="L3" s="14">
        <f t="shared" ref="L3:L36" si="1">(K3*24)</f>
        <v>672</v>
      </c>
      <c r="M3" s="14">
        <f t="shared" ref="M3:M36" si="2">(H3-J3)*24</f>
        <v>-0.25000000000000044</v>
      </c>
      <c r="N3" s="15">
        <f t="shared" ref="N3:N36" si="3">L3-M3</f>
        <v>672.25</v>
      </c>
      <c r="O3" s="15">
        <f t="shared" ref="O3:O36" si="4">N3*60</f>
        <v>40335</v>
      </c>
      <c r="P3" t="s">
        <v>153</v>
      </c>
      <c r="Q3" s="49">
        <v>49.651109111198046</v>
      </c>
      <c r="R3" s="20">
        <v>25.913940037159733</v>
      </c>
      <c r="S3" s="20">
        <v>2.4258999999999999</v>
      </c>
    </row>
    <row r="4" spans="1:20" s="22" customFormat="1" x14ac:dyDescent="0.25">
      <c r="A4" s="21">
        <v>2</v>
      </c>
      <c r="B4" s="22" t="s">
        <v>26</v>
      </c>
      <c r="D4" s="22">
        <v>1.8</v>
      </c>
      <c r="E4" s="22" t="s">
        <v>27</v>
      </c>
      <c r="F4" s="22">
        <v>860108</v>
      </c>
      <c r="K4" s="14">
        <f t="shared" si="0"/>
        <v>0</v>
      </c>
      <c r="L4" s="14">
        <f t="shared" si="1"/>
        <v>0</v>
      </c>
      <c r="M4" s="14">
        <f t="shared" si="2"/>
        <v>0</v>
      </c>
      <c r="N4" s="15">
        <f t="shared" si="3"/>
        <v>0</v>
      </c>
      <c r="O4" s="15">
        <f t="shared" si="4"/>
        <v>0</v>
      </c>
      <c r="Q4" s="41"/>
      <c r="T4" s="22" t="s">
        <v>154</v>
      </c>
    </row>
    <row r="5" spans="1:20" x14ac:dyDescent="0.25">
      <c r="A5" s="1">
        <v>3</v>
      </c>
      <c r="B5" t="s">
        <v>28</v>
      </c>
      <c r="D5">
        <v>3.7</v>
      </c>
      <c r="E5" t="s">
        <v>29</v>
      </c>
      <c r="F5">
        <v>860109</v>
      </c>
      <c r="G5" s="34">
        <v>42795</v>
      </c>
      <c r="H5" s="17">
        <v>0.4375</v>
      </c>
      <c r="I5" s="34">
        <v>42823</v>
      </c>
      <c r="J5" s="17">
        <v>0.59375</v>
      </c>
      <c r="K5" s="14">
        <f t="shared" si="0"/>
        <v>28</v>
      </c>
      <c r="L5" s="14">
        <f t="shared" si="1"/>
        <v>672</v>
      </c>
      <c r="M5" s="14">
        <f t="shared" si="2"/>
        <v>-3.75</v>
      </c>
      <c r="N5" s="15">
        <f t="shared" si="3"/>
        <v>675.75</v>
      </c>
      <c r="O5" s="15">
        <f t="shared" si="4"/>
        <v>40545</v>
      </c>
      <c r="P5" t="s">
        <v>25</v>
      </c>
      <c r="Q5" s="49">
        <v>41.565109285978544</v>
      </c>
      <c r="R5" s="20">
        <v>21.69368960646062</v>
      </c>
      <c r="S5" s="20">
        <v>2.0413999999999999</v>
      </c>
    </row>
    <row r="6" spans="1:20" x14ac:dyDescent="0.25">
      <c r="A6" s="1">
        <v>4</v>
      </c>
      <c r="B6" t="s">
        <v>31</v>
      </c>
      <c r="D6">
        <v>5</v>
      </c>
      <c r="E6" t="s">
        <v>32</v>
      </c>
      <c r="F6">
        <v>860110</v>
      </c>
      <c r="G6" s="34">
        <v>42795</v>
      </c>
      <c r="H6" s="17">
        <v>0.32222222222222224</v>
      </c>
      <c r="I6" s="34">
        <v>42823</v>
      </c>
      <c r="J6" s="17">
        <v>0.39999999999999997</v>
      </c>
      <c r="K6" s="14">
        <f t="shared" si="0"/>
        <v>28</v>
      </c>
      <c r="L6" s="14">
        <f t="shared" si="1"/>
        <v>672</v>
      </c>
      <c r="M6" s="14">
        <f t="shared" si="2"/>
        <v>-1.8666666666666654</v>
      </c>
      <c r="N6" s="15">
        <f t="shared" si="3"/>
        <v>673.86666666666667</v>
      </c>
      <c r="O6" s="15">
        <f t="shared" si="4"/>
        <v>40432</v>
      </c>
      <c r="Q6" s="49">
        <v>51.583999208549763</v>
      </c>
      <c r="R6" s="20">
        <v>26.922755328053114</v>
      </c>
      <c r="S6" s="20">
        <v>2.5264000000000002</v>
      </c>
    </row>
    <row r="7" spans="1:20" x14ac:dyDescent="0.25">
      <c r="A7" s="1">
        <v>5</v>
      </c>
      <c r="B7" t="s">
        <v>34</v>
      </c>
      <c r="D7">
        <v>2</v>
      </c>
      <c r="E7" t="s">
        <v>35</v>
      </c>
      <c r="F7">
        <v>860111</v>
      </c>
      <c r="G7" s="34">
        <v>42795</v>
      </c>
      <c r="H7" s="17">
        <v>0.44166666666666665</v>
      </c>
      <c r="I7" s="34">
        <v>42823</v>
      </c>
      <c r="J7" s="17">
        <v>0.44027777777777777</v>
      </c>
      <c r="K7" s="14">
        <f t="shared" si="0"/>
        <v>28</v>
      </c>
      <c r="L7" s="14">
        <f t="shared" si="1"/>
        <v>672</v>
      </c>
      <c r="M7" s="14">
        <f t="shared" si="2"/>
        <v>3.3333333333333215E-2</v>
      </c>
      <c r="N7" s="15">
        <f t="shared" si="3"/>
        <v>671.9666666666667</v>
      </c>
      <c r="O7" s="15">
        <f t="shared" si="4"/>
        <v>40318</v>
      </c>
      <c r="Q7" s="49">
        <v>48.859158390788394</v>
      </c>
      <c r="R7" s="20">
        <v>25.500604588094152</v>
      </c>
      <c r="S7" s="20">
        <v>2.3862000000000001</v>
      </c>
    </row>
    <row r="8" spans="1:20" x14ac:dyDescent="0.25">
      <c r="A8" s="1">
        <v>6</v>
      </c>
      <c r="B8" t="s">
        <v>36</v>
      </c>
      <c r="D8" s="36">
        <v>2</v>
      </c>
      <c r="E8" s="36"/>
      <c r="F8">
        <v>860112</v>
      </c>
      <c r="G8" s="34">
        <v>42795</v>
      </c>
      <c r="H8" s="17">
        <v>0.5</v>
      </c>
      <c r="I8" s="34">
        <v>42823</v>
      </c>
      <c r="J8" s="17">
        <v>0.47222222222222227</v>
      </c>
      <c r="K8" s="14">
        <f t="shared" si="0"/>
        <v>28</v>
      </c>
      <c r="L8" s="14">
        <f t="shared" si="1"/>
        <v>672</v>
      </c>
      <c r="M8" s="14">
        <f t="shared" si="2"/>
        <v>0.66666666666666563</v>
      </c>
      <c r="N8" s="15">
        <f t="shared" si="3"/>
        <v>671.33333333333337</v>
      </c>
      <c r="O8" s="15">
        <f t="shared" si="4"/>
        <v>40280</v>
      </c>
      <c r="P8" t="s">
        <v>155</v>
      </c>
      <c r="Q8" s="49">
        <v>39.434496375376952</v>
      </c>
      <c r="R8" s="20">
        <v>20.581678692785466</v>
      </c>
      <c r="S8" s="20">
        <v>1.9240999999999999</v>
      </c>
    </row>
    <row r="9" spans="1:20" ht="15.75" x14ac:dyDescent="0.25">
      <c r="A9" s="1">
        <v>7</v>
      </c>
      <c r="B9" s="42" t="s">
        <v>37</v>
      </c>
      <c r="D9">
        <v>2</v>
      </c>
      <c r="E9" t="s">
        <v>38</v>
      </c>
      <c r="F9">
        <v>860113</v>
      </c>
      <c r="G9" s="34">
        <v>42795</v>
      </c>
      <c r="H9" s="17">
        <v>0.6743055555555556</v>
      </c>
      <c r="I9" s="34">
        <v>42823</v>
      </c>
      <c r="J9" s="17">
        <v>0.64236111111111105</v>
      </c>
      <c r="K9" s="14">
        <f t="shared" si="0"/>
        <v>28</v>
      </c>
      <c r="L9" s="14">
        <f t="shared" si="1"/>
        <v>672</v>
      </c>
      <c r="M9" s="14">
        <f t="shared" si="2"/>
        <v>0.76666666666666927</v>
      </c>
      <c r="N9" s="15">
        <f t="shared" si="3"/>
        <v>671.23333333333335</v>
      </c>
      <c r="O9" s="15">
        <f t="shared" si="4"/>
        <v>40274</v>
      </c>
      <c r="P9" t="s">
        <v>97</v>
      </c>
      <c r="Q9" s="49">
        <v>38.417516710535956</v>
      </c>
      <c r="R9" s="20">
        <v>20.05089598670979</v>
      </c>
      <c r="S9" s="20">
        <v>1.8742000000000001</v>
      </c>
    </row>
    <row r="10" spans="1:20" x14ac:dyDescent="0.25">
      <c r="A10" s="1">
        <v>8</v>
      </c>
      <c r="B10" t="s">
        <v>39</v>
      </c>
      <c r="D10">
        <v>13</v>
      </c>
      <c r="E10" t="s">
        <v>40</v>
      </c>
      <c r="F10">
        <v>860114</v>
      </c>
      <c r="G10" s="34">
        <v>42795</v>
      </c>
      <c r="H10" s="17">
        <v>0.41875000000000001</v>
      </c>
      <c r="I10" s="34">
        <v>42823</v>
      </c>
      <c r="J10" s="17">
        <v>0.41666666666666669</v>
      </c>
      <c r="K10" s="14">
        <f t="shared" si="0"/>
        <v>28</v>
      </c>
      <c r="L10" s="14">
        <f t="shared" si="1"/>
        <v>672</v>
      </c>
      <c r="M10" s="14">
        <f t="shared" si="2"/>
        <v>4.9999999999999822E-2</v>
      </c>
      <c r="N10" s="15">
        <f t="shared" si="3"/>
        <v>671.95</v>
      </c>
      <c r="O10" s="15">
        <f t="shared" si="4"/>
        <v>40317</v>
      </c>
      <c r="P10" t="s">
        <v>156</v>
      </c>
      <c r="Q10" s="49">
        <v>53.234092119948485</v>
      </c>
      <c r="R10" s="20">
        <v>27.783972922728857</v>
      </c>
      <c r="S10" s="20">
        <v>2.5998000000000001</v>
      </c>
    </row>
    <row r="11" spans="1:20" x14ac:dyDescent="0.25">
      <c r="A11" s="1">
        <v>9</v>
      </c>
      <c r="B11" t="s">
        <v>42</v>
      </c>
      <c r="D11" s="36">
        <v>2</v>
      </c>
      <c r="E11" s="36"/>
      <c r="F11">
        <v>860115</v>
      </c>
      <c r="G11" s="34">
        <v>42795</v>
      </c>
      <c r="H11" s="17">
        <v>0.58194444444444449</v>
      </c>
      <c r="I11" s="34">
        <v>42823</v>
      </c>
      <c r="J11" s="17">
        <v>0.63402777777777775</v>
      </c>
      <c r="K11" s="14">
        <f t="shared" si="0"/>
        <v>28</v>
      </c>
      <c r="L11" s="14">
        <f t="shared" si="1"/>
        <v>672</v>
      </c>
      <c r="M11" s="14">
        <f t="shared" si="2"/>
        <v>-1.2499999999999982</v>
      </c>
      <c r="N11" s="15">
        <f t="shared" si="3"/>
        <v>673.25</v>
      </c>
      <c r="O11" s="15">
        <f t="shared" si="4"/>
        <v>40395</v>
      </c>
      <c r="P11" t="s">
        <v>97</v>
      </c>
      <c r="Q11" s="49">
        <v>40.646528184177697</v>
      </c>
      <c r="R11" s="20">
        <v>21.214263144142848</v>
      </c>
      <c r="S11" s="20">
        <v>1.9888999999999999</v>
      </c>
    </row>
    <row r="12" spans="1:20" s="36" customFormat="1" x14ac:dyDescent="0.25">
      <c r="A12" s="55">
        <v>10</v>
      </c>
      <c r="B12" s="36" t="s">
        <v>43</v>
      </c>
      <c r="D12" s="22">
        <v>3</v>
      </c>
      <c r="E12" s="22" t="s">
        <v>44</v>
      </c>
      <c r="F12" s="36">
        <v>860116</v>
      </c>
      <c r="K12" s="14">
        <f t="shared" si="0"/>
        <v>0</v>
      </c>
      <c r="L12" s="14">
        <f t="shared" si="1"/>
        <v>0</v>
      </c>
      <c r="M12" s="14">
        <f t="shared" si="2"/>
        <v>0</v>
      </c>
      <c r="N12" s="15">
        <f t="shared" si="3"/>
        <v>0</v>
      </c>
      <c r="O12" s="15">
        <f t="shared" si="4"/>
        <v>0</v>
      </c>
      <c r="Q12" s="41"/>
      <c r="T12" s="36" t="s">
        <v>160</v>
      </c>
    </row>
    <row r="13" spans="1:20" x14ac:dyDescent="0.25">
      <c r="A13" s="1">
        <v>11</v>
      </c>
      <c r="B13" t="s">
        <v>45</v>
      </c>
      <c r="D13">
        <v>3</v>
      </c>
      <c r="E13" t="s">
        <v>46</v>
      </c>
      <c r="F13">
        <v>860117</v>
      </c>
      <c r="G13" s="34">
        <v>42795</v>
      </c>
      <c r="H13" s="17">
        <v>0.64583333333333337</v>
      </c>
      <c r="I13" s="34">
        <v>42823</v>
      </c>
      <c r="J13" s="17">
        <v>0.58333333333333337</v>
      </c>
      <c r="K13" s="14">
        <f t="shared" si="0"/>
        <v>28</v>
      </c>
      <c r="L13" s="14">
        <f t="shared" si="1"/>
        <v>672</v>
      </c>
      <c r="M13" s="14">
        <f t="shared" si="2"/>
        <v>1.5</v>
      </c>
      <c r="N13" s="15">
        <f t="shared" si="3"/>
        <v>670.5</v>
      </c>
      <c r="O13" s="15">
        <f t="shared" si="4"/>
        <v>40230</v>
      </c>
      <c r="P13" t="s">
        <v>157</v>
      </c>
      <c r="Q13" s="49">
        <v>49.037855779269201</v>
      </c>
      <c r="R13" s="20">
        <v>25.593870448470355</v>
      </c>
      <c r="S13" s="20">
        <v>2.3896999999999999</v>
      </c>
    </row>
    <row r="14" spans="1:20" ht="15.75" x14ac:dyDescent="0.25">
      <c r="A14" s="1">
        <v>12</v>
      </c>
      <c r="B14" s="24" t="s">
        <v>48</v>
      </c>
      <c r="D14">
        <v>2.2999999999999998</v>
      </c>
      <c r="E14" t="s">
        <v>49</v>
      </c>
      <c r="F14">
        <v>860118</v>
      </c>
      <c r="G14" s="34">
        <v>42795</v>
      </c>
      <c r="H14" s="17">
        <v>0.50347222222222221</v>
      </c>
      <c r="I14" s="34">
        <v>42823</v>
      </c>
      <c r="J14" s="17">
        <v>0.6333333333333333</v>
      </c>
      <c r="K14" s="14">
        <f t="shared" si="0"/>
        <v>28</v>
      </c>
      <c r="L14" s="14">
        <f t="shared" si="1"/>
        <v>672</v>
      </c>
      <c r="M14" s="14">
        <f t="shared" si="2"/>
        <v>-3.1166666666666663</v>
      </c>
      <c r="N14" s="15">
        <f t="shared" si="3"/>
        <v>675.11666666666667</v>
      </c>
      <c r="O14" s="15">
        <f t="shared" si="4"/>
        <v>40507</v>
      </c>
      <c r="P14" t="s">
        <v>25</v>
      </c>
      <c r="Q14" s="49">
        <v>36.38269948403812</v>
      </c>
      <c r="R14" s="20">
        <v>18.988882820479187</v>
      </c>
      <c r="S14" s="20">
        <v>1.7851999999999999</v>
      </c>
    </row>
    <row r="15" spans="1:20" x14ac:dyDescent="0.25">
      <c r="A15" s="1">
        <v>13</v>
      </c>
      <c r="B15" t="s">
        <v>106</v>
      </c>
      <c r="D15" s="36">
        <v>2</v>
      </c>
      <c r="E15" s="36"/>
      <c r="F15">
        <v>860119</v>
      </c>
      <c r="G15" s="34">
        <v>42795</v>
      </c>
      <c r="H15" s="17">
        <v>0.35416666666666669</v>
      </c>
      <c r="I15" s="34">
        <v>42823</v>
      </c>
      <c r="J15" s="17">
        <v>0.39583333333333331</v>
      </c>
      <c r="K15" s="14">
        <f t="shared" si="0"/>
        <v>28</v>
      </c>
      <c r="L15" s="14">
        <f t="shared" si="1"/>
        <v>672</v>
      </c>
      <c r="M15" s="14">
        <f t="shared" si="2"/>
        <v>-0.99999999999999911</v>
      </c>
      <c r="N15" s="15">
        <f t="shared" si="3"/>
        <v>673</v>
      </c>
      <c r="O15" s="15">
        <f t="shared" si="4"/>
        <v>40380</v>
      </c>
      <c r="P15" t="s">
        <v>137</v>
      </c>
      <c r="Q15" s="49">
        <v>66.492974145605146</v>
      </c>
      <c r="R15" s="20">
        <v>34.704057487267825</v>
      </c>
      <c r="S15" s="20">
        <v>3.2524000000000002</v>
      </c>
    </row>
    <row r="16" spans="1:20" x14ac:dyDescent="0.25">
      <c r="A16" s="1">
        <v>14</v>
      </c>
      <c r="B16" t="s">
        <v>107</v>
      </c>
      <c r="D16">
        <v>1.3</v>
      </c>
      <c r="E16" t="s">
        <v>108</v>
      </c>
      <c r="F16">
        <v>860120</v>
      </c>
      <c r="G16" s="43">
        <v>42798</v>
      </c>
      <c r="H16" s="17">
        <v>0.39166666666666666</v>
      </c>
      <c r="I16" s="34">
        <v>42823</v>
      </c>
      <c r="J16" s="17">
        <v>0.70972222222222225</v>
      </c>
      <c r="K16" s="14">
        <f t="shared" si="0"/>
        <v>25</v>
      </c>
      <c r="L16" s="14">
        <f t="shared" si="1"/>
        <v>600</v>
      </c>
      <c r="M16" s="14">
        <f t="shared" si="2"/>
        <v>-7.6333333333333346</v>
      </c>
      <c r="N16" s="15">
        <f t="shared" si="3"/>
        <v>607.63333333333333</v>
      </c>
      <c r="O16" s="15">
        <f t="shared" si="4"/>
        <v>36458</v>
      </c>
      <c r="P16" t="s">
        <v>59</v>
      </c>
      <c r="Q16" s="49">
        <v>56.246677272486181</v>
      </c>
      <c r="R16" s="20">
        <v>29.356303378124313</v>
      </c>
      <c r="S16" s="20">
        <v>2.484</v>
      </c>
    </row>
    <row r="17" spans="1:20" x14ac:dyDescent="0.25">
      <c r="A17" s="1">
        <v>15</v>
      </c>
      <c r="B17" t="s">
        <v>54</v>
      </c>
      <c r="D17">
        <v>6.7</v>
      </c>
      <c r="E17" t="s">
        <v>55</v>
      </c>
      <c r="F17">
        <v>860121</v>
      </c>
      <c r="G17" s="34">
        <v>42795</v>
      </c>
      <c r="H17" s="17">
        <v>0.40625</v>
      </c>
      <c r="I17" s="34">
        <v>42823</v>
      </c>
      <c r="J17" s="17">
        <v>0.58333333333333337</v>
      </c>
      <c r="K17" s="14">
        <f t="shared" si="0"/>
        <v>28</v>
      </c>
      <c r="L17" s="14">
        <f t="shared" si="1"/>
        <v>672</v>
      </c>
      <c r="M17" s="14">
        <f t="shared" si="2"/>
        <v>-4.2500000000000009</v>
      </c>
      <c r="N17" s="15">
        <f t="shared" si="3"/>
        <v>676.25</v>
      </c>
      <c r="O17" s="15">
        <f t="shared" si="4"/>
        <v>40575</v>
      </c>
      <c r="P17" t="s">
        <v>158</v>
      </c>
      <c r="Q17" s="49">
        <v>55.766422329015526</v>
      </c>
      <c r="R17" s="20">
        <v>29.105648397189732</v>
      </c>
      <c r="S17" s="20">
        <v>2.7408999999999999</v>
      </c>
    </row>
    <row r="18" spans="1:20" s="26" customFormat="1" x14ac:dyDescent="0.25">
      <c r="A18" s="25">
        <v>16</v>
      </c>
      <c r="B18" s="26" t="s">
        <v>57</v>
      </c>
      <c r="D18" s="26">
        <v>2</v>
      </c>
      <c r="F18" s="26">
        <v>860122</v>
      </c>
      <c r="G18" s="28">
        <v>42795</v>
      </c>
      <c r="H18" s="29">
        <v>0.875</v>
      </c>
      <c r="I18" s="28">
        <v>42823</v>
      </c>
      <c r="J18" s="29">
        <v>0.33333333333333331</v>
      </c>
      <c r="K18" s="14">
        <f t="shared" si="0"/>
        <v>28</v>
      </c>
      <c r="L18" s="14">
        <f t="shared" si="1"/>
        <v>672</v>
      </c>
      <c r="M18" s="14">
        <f t="shared" si="2"/>
        <v>13.000000000000002</v>
      </c>
      <c r="N18" s="15">
        <f t="shared" si="3"/>
        <v>659</v>
      </c>
      <c r="O18" s="15">
        <f t="shared" si="4"/>
        <v>39540</v>
      </c>
      <c r="P18" s="26" t="s">
        <v>59</v>
      </c>
      <c r="Q18" s="49">
        <v>32.230300910467562</v>
      </c>
      <c r="R18" s="20">
        <v>16.821660182916265</v>
      </c>
      <c r="S18" s="20">
        <v>1.5437000000000001</v>
      </c>
    </row>
    <row r="19" spans="1:20" ht="15.75" x14ac:dyDescent="0.25">
      <c r="A19" s="1">
        <v>17</v>
      </c>
      <c r="B19" s="24" t="s">
        <v>60</v>
      </c>
      <c r="D19">
        <v>2</v>
      </c>
      <c r="E19" t="s">
        <v>61</v>
      </c>
      <c r="F19">
        <v>860123</v>
      </c>
      <c r="G19" s="34">
        <v>42795</v>
      </c>
      <c r="H19" s="17">
        <v>0.46180555555555558</v>
      </c>
      <c r="I19" s="34">
        <v>42823</v>
      </c>
      <c r="J19" s="17">
        <v>0.63888888888888895</v>
      </c>
      <c r="K19" s="14">
        <f t="shared" si="0"/>
        <v>28</v>
      </c>
      <c r="L19" s="14">
        <f t="shared" si="1"/>
        <v>672</v>
      </c>
      <c r="M19" s="14">
        <f t="shared" si="2"/>
        <v>-4.2500000000000009</v>
      </c>
      <c r="N19" s="15">
        <f t="shared" si="3"/>
        <v>676.25</v>
      </c>
      <c r="O19" s="15">
        <f t="shared" si="4"/>
        <v>40575</v>
      </c>
      <c r="P19" t="s">
        <v>97</v>
      </c>
      <c r="Q19" s="49">
        <v>33.208783438074775</v>
      </c>
      <c r="R19" s="20">
        <v>17.332350437408547</v>
      </c>
      <c r="S19" s="20">
        <v>1.6322000000000001</v>
      </c>
    </row>
    <row r="20" spans="1:20" x14ac:dyDescent="0.25">
      <c r="A20" s="1">
        <v>18</v>
      </c>
      <c r="B20" t="s">
        <v>63</v>
      </c>
      <c r="D20">
        <v>2.2999999999999998</v>
      </c>
      <c r="E20" t="s">
        <v>64</v>
      </c>
      <c r="F20">
        <v>860124</v>
      </c>
      <c r="G20" s="34">
        <v>42795</v>
      </c>
      <c r="H20" s="17">
        <v>0.63541666666666663</v>
      </c>
      <c r="I20" s="34">
        <v>42823</v>
      </c>
      <c r="J20" s="17">
        <v>0.63541666666666663</v>
      </c>
      <c r="K20" s="14">
        <f t="shared" si="0"/>
        <v>28</v>
      </c>
      <c r="L20" s="14">
        <f t="shared" si="1"/>
        <v>672</v>
      </c>
      <c r="M20" s="14">
        <f t="shared" si="2"/>
        <v>0</v>
      </c>
      <c r="N20" s="15">
        <f t="shared" si="3"/>
        <v>672</v>
      </c>
      <c r="O20" s="15">
        <f t="shared" si="4"/>
        <v>40320</v>
      </c>
      <c r="P20" t="s">
        <v>25</v>
      </c>
      <c r="Q20" s="49">
        <v>51.997554166666674</v>
      </c>
      <c r="R20" s="20">
        <v>27.138598208072377</v>
      </c>
      <c r="S20" s="20">
        <v>2.5396000000000001</v>
      </c>
    </row>
    <row r="21" spans="1:20" x14ac:dyDescent="0.25">
      <c r="A21" s="1">
        <v>19</v>
      </c>
      <c r="B21" t="s">
        <v>65</v>
      </c>
      <c r="D21">
        <v>1.3</v>
      </c>
      <c r="F21">
        <v>860125</v>
      </c>
      <c r="G21" s="34">
        <v>42795</v>
      </c>
      <c r="H21" s="17">
        <v>0.3972222222222222</v>
      </c>
      <c r="I21" s="34">
        <v>42823</v>
      </c>
      <c r="J21" s="17">
        <v>0.38194444444444442</v>
      </c>
      <c r="K21" s="14">
        <f t="shared" si="0"/>
        <v>28</v>
      </c>
      <c r="L21" s="14">
        <f t="shared" si="1"/>
        <v>672</v>
      </c>
      <c r="M21" s="14">
        <f t="shared" si="2"/>
        <v>0.3666666666666667</v>
      </c>
      <c r="N21" s="15">
        <f t="shared" si="3"/>
        <v>671.63333333333333</v>
      </c>
      <c r="O21" s="15">
        <f t="shared" si="4"/>
        <v>40298</v>
      </c>
      <c r="Q21" s="49">
        <v>26.545603553525158</v>
      </c>
      <c r="R21" s="20">
        <v>13.854699140670752</v>
      </c>
      <c r="S21" s="20">
        <v>1.2958000000000001</v>
      </c>
    </row>
    <row r="22" spans="1:20" x14ac:dyDescent="0.25">
      <c r="A22" s="1">
        <v>20</v>
      </c>
      <c r="B22" t="s">
        <v>66</v>
      </c>
      <c r="D22">
        <v>2</v>
      </c>
      <c r="E22" t="s">
        <v>67</v>
      </c>
      <c r="F22">
        <v>860126</v>
      </c>
      <c r="G22" s="34">
        <v>42795</v>
      </c>
      <c r="H22" s="17">
        <v>0.39027777777777778</v>
      </c>
      <c r="I22" s="34">
        <v>42823</v>
      </c>
      <c r="J22" s="17">
        <v>0.32083333333333336</v>
      </c>
      <c r="K22" s="14">
        <f t="shared" si="0"/>
        <v>28</v>
      </c>
      <c r="L22" s="14">
        <f t="shared" si="1"/>
        <v>672</v>
      </c>
      <c r="M22" s="14">
        <f t="shared" si="2"/>
        <v>1.6666666666666661</v>
      </c>
      <c r="N22" s="15">
        <f t="shared" si="3"/>
        <v>670.33333333333337</v>
      </c>
      <c r="O22" s="15">
        <f t="shared" si="4"/>
        <v>40220</v>
      </c>
      <c r="Q22" s="49">
        <v>31.601227846843283</v>
      </c>
      <c r="R22" s="20">
        <v>16.493333949291902</v>
      </c>
      <c r="S22" s="20">
        <v>1.5396000000000001</v>
      </c>
    </row>
    <row r="23" spans="1:20" s="22" customFormat="1" x14ac:dyDescent="0.25">
      <c r="A23" s="21">
        <v>21</v>
      </c>
      <c r="B23" s="22" t="s">
        <v>68</v>
      </c>
      <c r="D23" s="22">
        <v>2</v>
      </c>
      <c r="E23" s="22" t="s">
        <v>134</v>
      </c>
      <c r="F23" s="22">
        <v>860127</v>
      </c>
      <c r="G23" s="37">
        <v>42795</v>
      </c>
      <c r="H23" s="54">
        <v>0.38541666666666669</v>
      </c>
      <c r="I23" s="22" t="s">
        <v>148</v>
      </c>
      <c r="J23" s="22" t="s">
        <v>148</v>
      </c>
      <c r="K23" s="14" t="e">
        <f t="shared" si="0"/>
        <v>#VALUE!</v>
      </c>
      <c r="L23" s="14" t="e">
        <f t="shared" si="1"/>
        <v>#VALUE!</v>
      </c>
      <c r="M23" s="14" t="e">
        <f t="shared" si="2"/>
        <v>#VALUE!</v>
      </c>
      <c r="N23" s="15" t="e">
        <f t="shared" si="3"/>
        <v>#VALUE!</v>
      </c>
      <c r="O23" s="15" t="e">
        <f t="shared" si="4"/>
        <v>#VALUE!</v>
      </c>
      <c r="P23" s="22" t="s">
        <v>159</v>
      </c>
      <c r="Q23" s="41" t="s">
        <v>51</v>
      </c>
      <c r="T23" s="22" t="s">
        <v>160</v>
      </c>
    </row>
    <row r="24" spans="1:20" x14ac:dyDescent="0.25">
      <c r="A24" s="1">
        <v>22</v>
      </c>
      <c r="B24" t="s">
        <v>71</v>
      </c>
      <c r="D24">
        <v>7.6</v>
      </c>
      <c r="E24" t="s">
        <v>72</v>
      </c>
      <c r="F24">
        <v>860128</v>
      </c>
      <c r="G24" s="34">
        <v>42795</v>
      </c>
      <c r="H24" s="17">
        <v>0.4826388888888889</v>
      </c>
      <c r="I24" s="34">
        <v>42823</v>
      </c>
      <c r="J24" s="17">
        <v>0.46527777777777773</v>
      </c>
      <c r="K24" s="14">
        <f t="shared" si="0"/>
        <v>28</v>
      </c>
      <c r="L24" s="14">
        <f t="shared" si="1"/>
        <v>672</v>
      </c>
      <c r="M24" s="14">
        <f t="shared" si="2"/>
        <v>0.41666666666666785</v>
      </c>
      <c r="N24" s="15">
        <f t="shared" si="3"/>
        <v>671.58333333333337</v>
      </c>
      <c r="O24" s="15">
        <f t="shared" si="4"/>
        <v>40295</v>
      </c>
      <c r="P24" t="s">
        <v>25</v>
      </c>
      <c r="Q24" s="49">
        <v>41.257536964881595</v>
      </c>
      <c r="R24" s="20">
        <v>21.53316125515741</v>
      </c>
      <c r="S24" s="20">
        <v>2.0137999999999998</v>
      </c>
    </row>
    <row r="25" spans="1:20" x14ac:dyDescent="0.25">
      <c r="A25" s="1">
        <v>23</v>
      </c>
      <c r="B25" t="s">
        <v>74</v>
      </c>
      <c r="D25">
        <v>2</v>
      </c>
      <c r="E25" t="s">
        <v>75</v>
      </c>
      <c r="F25">
        <v>860129</v>
      </c>
      <c r="G25" s="34">
        <v>42795</v>
      </c>
      <c r="H25" s="17">
        <v>0.52361111111111114</v>
      </c>
      <c r="I25" s="34">
        <v>42823</v>
      </c>
      <c r="J25" s="17">
        <v>0.5395833333333333</v>
      </c>
      <c r="K25" s="14">
        <f t="shared" si="0"/>
        <v>28</v>
      </c>
      <c r="L25" s="14">
        <f t="shared" si="1"/>
        <v>672</v>
      </c>
      <c r="M25" s="14">
        <f t="shared" si="2"/>
        <v>-0.38333333333333197</v>
      </c>
      <c r="N25" s="15">
        <f t="shared" si="3"/>
        <v>672.38333333333333</v>
      </c>
      <c r="O25" s="15">
        <f t="shared" si="4"/>
        <v>40343</v>
      </c>
      <c r="P25" t="s">
        <v>25</v>
      </c>
      <c r="Q25" s="49">
        <v>37.678576258581131</v>
      </c>
      <c r="R25" s="20">
        <v>19.665227692370109</v>
      </c>
      <c r="S25" s="20">
        <v>1.8412999999999999</v>
      </c>
    </row>
    <row r="26" spans="1:20" s="22" customFormat="1" x14ac:dyDescent="0.25">
      <c r="A26" s="21">
        <v>24</v>
      </c>
      <c r="B26" s="22" t="s">
        <v>77</v>
      </c>
      <c r="D26" s="36">
        <v>9</v>
      </c>
      <c r="E26" s="36" t="s">
        <v>51</v>
      </c>
      <c r="F26" s="22">
        <v>860130</v>
      </c>
      <c r="K26" s="14">
        <f t="shared" si="0"/>
        <v>0</v>
      </c>
      <c r="L26" s="14">
        <f t="shared" si="1"/>
        <v>0</v>
      </c>
      <c r="M26" s="14">
        <f t="shared" si="2"/>
        <v>0</v>
      </c>
      <c r="N26" s="15">
        <f t="shared" si="3"/>
        <v>0</v>
      </c>
      <c r="O26" s="15">
        <f t="shared" si="4"/>
        <v>0</v>
      </c>
      <c r="Q26" s="41"/>
      <c r="T26" s="22" t="s">
        <v>154</v>
      </c>
    </row>
    <row r="27" spans="1:20" x14ac:dyDescent="0.25">
      <c r="A27" s="1">
        <v>25</v>
      </c>
      <c r="B27" t="s">
        <v>78</v>
      </c>
      <c r="D27">
        <v>2.2000000000000002</v>
      </c>
      <c r="E27" t="s">
        <v>79</v>
      </c>
      <c r="F27">
        <v>860131</v>
      </c>
      <c r="G27" s="34">
        <v>42795</v>
      </c>
      <c r="H27" s="17">
        <v>0.60069444444444442</v>
      </c>
      <c r="I27" s="34">
        <v>42823</v>
      </c>
      <c r="J27" s="17">
        <v>0.46180555555555558</v>
      </c>
      <c r="K27" s="14">
        <f t="shared" si="0"/>
        <v>28</v>
      </c>
      <c r="L27" s="14">
        <f t="shared" si="1"/>
        <v>672</v>
      </c>
      <c r="M27" s="14">
        <f t="shared" si="2"/>
        <v>3.3333333333333321</v>
      </c>
      <c r="N27" s="15">
        <f t="shared" si="3"/>
        <v>668.66666666666663</v>
      </c>
      <c r="O27" s="15">
        <f t="shared" si="4"/>
        <v>40120</v>
      </c>
      <c r="P27" t="s">
        <v>25</v>
      </c>
      <c r="Q27" s="49">
        <v>29.86718120638259</v>
      </c>
      <c r="R27" s="20">
        <v>15.588299168258137</v>
      </c>
      <c r="S27" s="20">
        <v>1.4515</v>
      </c>
    </row>
    <row r="28" spans="1:20" x14ac:dyDescent="0.25">
      <c r="A28" s="1">
        <v>26</v>
      </c>
      <c r="B28" t="s">
        <v>80</v>
      </c>
      <c r="D28">
        <v>2</v>
      </c>
      <c r="E28" t="s">
        <v>81</v>
      </c>
      <c r="F28">
        <v>860132</v>
      </c>
      <c r="G28" s="34">
        <v>42795</v>
      </c>
      <c r="H28" s="17">
        <v>0.375</v>
      </c>
      <c r="I28" s="34">
        <v>42823</v>
      </c>
      <c r="J28" s="17">
        <v>0.32291666666666669</v>
      </c>
      <c r="K28" s="14">
        <f t="shared" si="0"/>
        <v>28</v>
      </c>
      <c r="L28" s="14">
        <f t="shared" si="1"/>
        <v>672</v>
      </c>
      <c r="M28" s="14">
        <f t="shared" si="2"/>
        <v>1.2499999999999996</v>
      </c>
      <c r="N28" s="15">
        <f t="shared" si="3"/>
        <v>670.75</v>
      </c>
      <c r="O28" s="15">
        <f t="shared" si="4"/>
        <v>40245</v>
      </c>
      <c r="P28" t="s">
        <v>59</v>
      </c>
      <c r="Q28" s="49">
        <v>31.269801863588253</v>
      </c>
      <c r="R28" s="20">
        <v>16.320355878699505</v>
      </c>
      <c r="S28" s="20">
        <v>1.5244</v>
      </c>
    </row>
    <row r="29" spans="1:20" x14ac:dyDescent="0.25">
      <c r="A29" s="1">
        <v>27</v>
      </c>
      <c r="B29" t="s">
        <v>82</v>
      </c>
      <c r="D29">
        <v>6</v>
      </c>
      <c r="E29" t="s">
        <v>83</v>
      </c>
      <c r="F29">
        <v>860133</v>
      </c>
      <c r="G29" s="34">
        <v>42795</v>
      </c>
      <c r="H29" s="17">
        <v>0.90277777777777779</v>
      </c>
      <c r="I29" s="34">
        <v>42823</v>
      </c>
      <c r="J29" s="17">
        <v>0.2986111111111111</v>
      </c>
      <c r="K29" s="14">
        <f t="shared" si="0"/>
        <v>28</v>
      </c>
      <c r="L29" s="14">
        <f t="shared" si="1"/>
        <v>672</v>
      </c>
      <c r="M29" s="14">
        <f t="shared" si="2"/>
        <v>14.500000000000002</v>
      </c>
      <c r="N29" s="15">
        <f t="shared" si="3"/>
        <v>657.5</v>
      </c>
      <c r="O29" s="15">
        <f t="shared" si="4"/>
        <v>39450</v>
      </c>
      <c r="P29" t="s">
        <v>25</v>
      </c>
      <c r="Q29" s="49">
        <v>29.872201520917837</v>
      </c>
      <c r="R29" s="20">
        <v>15.590919374174238</v>
      </c>
      <c r="S29" s="20">
        <v>1.4275</v>
      </c>
    </row>
    <row r="30" spans="1:20" s="26" customFormat="1" x14ac:dyDescent="0.25">
      <c r="A30" s="25">
        <v>28</v>
      </c>
      <c r="B30" s="26" t="s">
        <v>126</v>
      </c>
      <c r="D30" s="26">
        <v>2</v>
      </c>
      <c r="E30" s="26" t="s">
        <v>114</v>
      </c>
      <c r="F30" s="26">
        <v>860134</v>
      </c>
      <c r="G30" s="28">
        <v>42795</v>
      </c>
      <c r="H30" s="29">
        <v>0.3611111111111111</v>
      </c>
      <c r="I30" s="28">
        <v>42823</v>
      </c>
      <c r="J30" s="29">
        <v>0.34027777777777773</v>
      </c>
      <c r="K30" s="14">
        <f t="shared" si="0"/>
        <v>28</v>
      </c>
      <c r="L30" s="14">
        <f t="shared" si="1"/>
        <v>672</v>
      </c>
      <c r="M30" s="14">
        <f t="shared" si="2"/>
        <v>0.50000000000000089</v>
      </c>
      <c r="N30" s="15">
        <f t="shared" si="3"/>
        <v>671.5</v>
      </c>
      <c r="O30" s="15">
        <f t="shared" si="4"/>
        <v>40290</v>
      </c>
      <c r="P30" s="26" t="s">
        <v>59</v>
      </c>
      <c r="Q30" s="49">
        <v>57.59929247951348</v>
      </c>
      <c r="R30" s="20">
        <v>30.062261210602028</v>
      </c>
      <c r="S30" s="20">
        <v>2.8111000000000002</v>
      </c>
    </row>
    <row r="31" spans="1:20" x14ac:dyDescent="0.25">
      <c r="A31" s="1">
        <v>29</v>
      </c>
      <c r="B31" s="32" t="s">
        <v>87</v>
      </c>
      <c r="D31">
        <v>2.1</v>
      </c>
      <c r="E31" t="s">
        <v>88</v>
      </c>
      <c r="F31">
        <v>860135</v>
      </c>
      <c r="G31" s="34">
        <v>42795</v>
      </c>
      <c r="H31" s="17">
        <v>0.39583333333333331</v>
      </c>
      <c r="I31" s="34">
        <v>42823</v>
      </c>
      <c r="J31" s="17">
        <v>0.7402777777777777</v>
      </c>
      <c r="K31" s="14">
        <f t="shared" si="0"/>
        <v>28</v>
      </c>
      <c r="L31" s="14">
        <f t="shared" si="1"/>
        <v>672</v>
      </c>
      <c r="M31" s="14">
        <f t="shared" si="2"/>
        <v>-8.2666666666666657</v>
      </c>
      <c r="N31" s="15">
        <f t="shared" si="3"/>
        <v>680.26666666666665</v>
      </c>
      <c r="O31" s="15">
        <f t="shared" si="4"/>
        <v>40816</v>
      </c>
      <c r="P31" t="s">
        <v>50</v>
      </c>
      <c r="Q31" s="49">
        <v>28.736947079581721</v>
      </c>
      <c r="R31" s="20">
        <v>14.998406617735764</v>
      </c>
      <c r="S31" s="20">
        <v>1.4208000000000001</v>
      </c>
    </row>
    <row r="32" spans="1:20" x14ac:dyDescent="0.25">
      <c r="A32" s="1">
        <v>30</v>
      </c>
      <c r="B32" t="s">
        <v>116</v>
      </c>
      <c r="D32">
        <v>2</v>
      </c>
      <c r="E32" t="s">
        <v>90</v>
      </c>
      <c r="F32">
        <v>860136</v>
      </c>
      <c r="G32" s="34">
        <v>42795</v>
      </c>
      <c r="H32" s="17">
        <v>0.67222222222222217</v>
      </c>
      <c r="I32" s="34">
        <v>42823</v>
      </c>
      <c r="J32" s="17">
        <v>0.64097222222222217</v>
      </c>
      <c r="K32" s="14">
        <f t="shared" si="0"/>
        <v>28</v>
      </c>
      <c r="L32" s="14">
        <f t="shared" si="1"/>
        <v>672</v>
      </c>
      <c r="M32" s="14">
        <f t="shared" si="2"/>
        <v>0.75</v>
      </c>
      <c r="N32" s="15">
        <f t="shared" si="3"/>
        <v>671.25</v>
      </c>
      <c r="O32" s="15">
        <f t="shared" si="4"/>
        <v>40275</v>
      </c>
      <c r="P32" t="s">
        <v>97</v>
      </c>
      <c r="Q32" s="49">
        <v>44.877399776536315</v>
      </c>
      <c r="R32" s="20">
        <v>23.422442472096197</v>
      </c>
      <c r="S32" s="20">
        <v>2.1894</v>
      </c>
    </row>
    <row r="33" spans="1:19" x14ac:dyDescent="0.25">
      <c r="A33" s="1">
        <v>31</v>
      </c>
      <c r="B33" s="33" t="s">
        <v>92</v>
      </c>
      <c r="D33">
        <v>2</v>
      </c>
      <c r="E33" t="s">
        <v>93</v>
      </c>
      <c r="F33">
        <v>860137</v>
      </c>
      <c r="G33" s="34">
        <v>42795</v>
      </c>
      <c r="H33" s="17">
        <v>0.38541666666666669</v>
      </c>
      <c r="I33" s="34">
        <v>42823</v>
      </c>
      <c r="J33" s="17">
        <v>0.52083333333333337</v>
      </c>
      <c r="K33" s="14">
        <f t="shared" si="0"/>
        <v>28</v>
      </c>
      <c r="L33" s="14">
        <f t="shared" si="1"/>
        <v>672</v>
      </c>
      <c r="M33" s="14">
        <f t="shared" si="2"/>
        <v>-3.2500000000000004</v>
      </c>
      <c r="N33" s="15">
        <f t="shared" si="3"/>
        <v>675.25</v>
      </c>
      <c r="O33" s="15">
        <f t="shared" si="4"/>
        <v>40515</v>
      </c>
      <c r="P33" t="s">
        <v>25</v>
      </c>
      <c r="Q33" s="49">
        <v>20.248986657445755</v>
      </c>
      <c r="R33" s="20">
        <v>10.568364643760832</v>
      </c>
      <c r="S33" s="20">
        <v>1.0644</v>
      </c>
    </row>
    <row r="34" spans="1:19" x14ac:dyDescent="0.25">
      <c r="A34" s="1">
        <v>32</v>
      </c>
      <c r="B34" t="s">
        <v>95</v>
      </c>
      <c r="D34">
        <v>2.5</v>
      </c>
      <c r="E34" t="s">
        <v>96</v>
      </c>
      <c r="F34">
        <v>860138</v>
      </c>
      <c r="G34" s="43">
        <v>42796</v>
      </c>
      <c r="H34" s="44">
        <v>0.41666666666666669</v>
      </c>
      <c r="I34" s="43">
        <v>42826</v>
      </c>
      <c r="J34" s="17">
        <v>0.41666666666666669</v>
      </c>
      <c r="K34" s="14">
        <f>DATEDIF(G34,I34, "D")</f>
        <v>30</v>
      </c>
      <c r="L34" s="14">
        <f t="shared" si="1"/>
        <v>720</v>
      </c>
      <c r="M34" s="14">
        <f>(H34-J34)*24</f>
        <v>0</v>
      </c>
      <c r="N34" s="15">
        <f t="shared" si="3"/>
        <v>720</v>
      </c>
      <c r="O34" s="15">
        <f t="shared" si="4"/>
        <v>43200</v>
      </c>
      <c r="P34" t="s">
        <v>97</v>
      </c>
      <c r="Q34" s="49">
        <v>53.164612202380958</v>
      </c>
      <c r="R34" s="20">
        <v>27.747709917735367</v>
      </c>
      <c r="S34" s="20">
        <v>2.5966</v>
      </c>
    </row>
    <row r="35" spans="1:19" x14ac:dyDescent="0.25">
      <c r="A35" s="1">
        <v>33</v>
      </c>
      <c r="B35" t="s">
        <v>98</v>
      </c>
      <c r="D35">
        <v>2.1</v>
      </c>
      <c r="E35" t="s">
        <v>99</v>
      </c>
      <c r="F35">
        <v>860139</v>
      </c>
      <c r="G35" s="34">
        <v>42795</v>
      </c>
      <c r="H35" s="17">
        <v>0.84305555555555556</v>
      </c>
      <c r="I35" s="34">
        <v>42823</v>
      </c>
      <c r="J35" s="17">
        <v>0.58819444444444446</v>
      </c>
      <c r="K35" s="14">
        <f>DATEDIF(G35,I35, "D")</f>
        <v>28</v>
      </c>
      <c r="L35" s="14">
        <f t="shared" si="1"/>
        <v>672</v>
      </c>
      <c r="M35" s="14">
        <f>(H35-J35)*24</f>
        <v>6.1166666666666663</v>
      </c>
      <c r="N35" s="15">
        <f t="shared" si="3"/>
        <v>665.88333333333333</v>
      </c>
      <c r="O35" s="15">
        <f t="shared" si="4"/>
        <v>39953</v>
      </c>
      <c r="P35" t="s">
        <v>161</v>
      </c>
      <c r="Q35" s="49">
        <v>26.479350987411443</v>
      </c>
      <c r="R35" s="20">
        <v>13.820120557104094</v>
      </c>
      <c r="S35" s="20">
        <v>1.2815000000000001</v>
      </c>
    </row>
    <row r="36" spans="1:19" x14ac:dyDescent="0.25">
      <c r="A36" s="1">
        <v>34</v>
      </c>
      <c r="B36" t="s">
        <v>101</v>
      </c>
      <c r="D36">
        <v>2</v>
      </c>
      <c r="E36" t="s">
        <v>102</v>
      </c>
      <c r="F36">
        <v>860140</v>
      </c>
      <c r="G36" s="34">
        <v>42795</v>
      </c>
      <c r="H36" s="17">
        <v>0.66111111111111109</v>
      </c>
      <c r="I36" s="34">
        <v>42823</v>
      </c>
      <c r="J36" s="17">
        <v>0.62986111111111109</v>
      </c>
      <c r="K36" s="14">
        <f t="shared" si="0"/>
        <v>28</v>
      </c>
      <c r="L36" s="14">
        <f t="shared" si="1"/>
        <v>672</v>
      </c>
      <c r="M36" s="14">
        <f t="shared" si="2"/>
        <v>0.75</v>
      </c>
      <c r="N36" s="15">
        <f t="shared" si="3"/>
        <v>671.25</v>
      </c>
      <c r="O36" s="15">
        <f t="shared" si="4"/>
        <v>40275</v>
      </c>
      <c r="P36" t="s">
        <v>162</v>
      </c>
      <c r="Q36" s="49">
        <v>91.656974897579133</v>
      </c>
      <c r="R36" s="20">
        <v>47.837669570761555</v>
      </c>
      <c r="S36" s="20">
        <v>4.4715999999999996</v>
      </c>
    </row>
    <row r="37" spans="1:19" x14ac:dyDescent="0.25">
      <c r="A37" s="21"/>
    </row>
    <row r="42" spans="1:19" x14ac:dyDescent="0.25">
      <c r="D42" s="26"/>
      <c r="E42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tabSelected="1" workbookViewId="0">
      <selection activeCell="U28" sqref="U28"/>
    </sheetView>
  </sheetViews>
  <sheetFormatPr defaultRowHeight="15" x14ac:dyDescent="0.25"/>
  <cols>
    <col min="7" max="7" width="11.28515625" bestFit="1" customWidth="1"/>
    <col min="9" max="9" width="11.28515625" bestFit="1" customWidth="1"/>
    <col min="14" max="15" width="9.140625" style="26"/>
    <col min="17" max="17" width="9.140625" style="32"/>
  </cols>
  <sheetData>
    <row r="1" spans="1:21" s="2" customFormat="1" ht="60" x14ac:dyDescent="0.25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5" t="s">
        <v>6</v>
      </c>
      <c r="H1" s="2" t="s">
        <v>7</v>
      </c>
      <c r="I1" s="5" t="s">
        <v>8</v>
      </c>
      <c r="J1" s="2" t="s">
        <v>9</v>
      </c>
      <c r="K1" s="6" t="s">
        <v>10</v>
      </c>
      <c r="L1" s="6" t="s">
        <v>11</v>
      </c>
      <c r="M1" s="6" t="s">
        <v>11</v>
      </c>
      <c r="N1" s="50" t="s">
        <v>12</v>
      </c>
      <c r="O1" s="50" t="s">
        <v>13</v>
      </c>
      <c r="P1" s="2" t="s">
        <v>14</v>
      </c>
      <c r="Q1" s="7" t="s">
        <v>15</v>
      </c>
      <c r="R1" s="8" t="s">
        <v>16</v>
      </c>
      <c r="S1" s="9" t="s">
        <v>17</v>
      </c>
    </row>
    <row r="2" spans="1:21" x14ac:dyDescent="0.25">
      <c r="A2" s="10" t="s">
        <v>18</v>
      </c>
      <c r="B2" s="11" t="s">
        <v>19</v>
      </c>
      <c r="C2" s="11" t="s">
        <v>20</v>
      </c>
      <c r="D2" s="11">
        <v>2.2999999999999998</v>
      </c>
      <c r="E2" s="11" t="s">
        <v>21</v>
      </c>
      <c r="F2" s="11">
        <v>761364</v>
      </c>
      <c r="G2" s="12">
        <v>42608</v>
      </c>
      <c r="H2" s="13">
        <v>0.64583333333333337</v>
      </c>
      <c r="I2" s="12">
        <v>42642</v>
      </c>
      <c r="J2" s="13">
        <v>0.7631944444444444</v>
      </c>
      <c r="K2" s="14">
        <f>DATEDIF(G2,I2, "D")</f>
        <v>34</v>
      </c>
      <c r="L2" s="14">
        <f>(K2*24)</f>
        <v>816</v>
      </c>
      <c r="M2" s="14">
        <f>(H2-J2)*24</f>
        <v>-2.8166666666666647</v>
      </c>
      <c r="N2" s="15">
        <f>L2-M2</f>
        <v>818.81666666666672</v>
      </c>
      <c r="O2" s="15">
        <f>N2*60</f>
        <v>49129</v>
      </c>
      <c r="P2" s="11" t="s">
        <v>22</v>
      </c>
      <c r="Q2" s="57"/>
    </row>
    <row r="3" spans="1:21" x14ac:dyDescent="0.25">
      <c r="A3" s="1">
        <v>1</v>
      </c>
      <c r="B3" t="s">
        <v>23</v>
      </c>
      <c r="D3">
        <v>3.5</v>
      </c>
      <c r="E3" t="s">
        <v>24</v>
      </c>
      <c r="F3">
        <v>875529</v>
      </c>
      <c r="G3" s="34">
        <v>42823</v>
      </c>
      <c r="H3" s="17">
        <v>0.61458333333333337</v>
      </c>
      <c r="I3" s="34">
        <v>42851</v>
      </c>
      <c r="J3" s="17">
        <v>0.64583333333333337</v>
      </c>
      <c r="K3" s="14">
        <f t="shared" ref="K3:K36" si="0">DATEDIF(G3,I3, "D")</f>
        <v>28</v>
      </c>
      <c r="L3" s="14">
        <f t="shared" ref="L3:L36" si="1">(K3*24)</f>
        <v>672</v>
      </c>
      <c r="M3" s="14">
        <f t="shared" ref="M3:M36" si="2">(H3-J3)*24</f>
        <v>-0.75</v>
      </c>
      <c r="N3" s="15">
        <f t="shared" ref="N3:N36" si="3">L3-M3</f>
        <v>672.75</v>
      </c>
      <c r="O3" s="15">
        <f t="shared" ref="O3:O36" si="4">N3*60</f>
        <v>40365</v>
      </c>
      <c r="P3" t="s">
        <v>25</v>
      </c>
      <c r="Q3" s="49">
        <v>42.993935042735039</v>
      </c>
      <c r="R3" s="20">
        <v>22.439423299966098</v>
      </c>
      <c r="S3" s="20">
        <v>2.1021999999999998</v>
      </c>
    </row>
    <row r="4" spans="1:21" x14ac:dyDescent="0.25">
      <c r="A4" s="1">
        <v>2</v>
      </c>
      <c r="B4" t="s">
        <v>26</v>
      </c>
      <c r="D4">
        <v>1.8</v>
      </c>
      <c r="E4" t="s">
        <v>27</v>
      </c>
      <c r="F4">
        <v>875530</v>
      </c>
      <c r="G4" s="34">
        <v>42823</v>
      </c>
      <c r="H4" s="17">
        <v>0.45833333333333331</v>
      </c>
      <c r="I4" s="34">
        <v>42851</v>
      </c>
      <c r="J4" s="17">
        <v>0.47916666666666669</v>
      </c>
      <c r="K4" s="14">
        <f t="shared" si="0"/>
        <v>28</v>
      </c>
      <c r="L4" s="14">
        <f t="shared" si="1"/>
        <v>672</v>
      </c>
      <c r="M4" s="14">
        <f t="shared" si="2"/>
        <v>-0.50000000000000089</v>
      </c>
      <c r="N4" s="15">
        <f t="shared" si="3"/>
        <v>672.5</v>
      </c>
      <c r="O4" s="15">
        <f t="shared" si="4"/>
        <v>40350</v>
      </c>
      <c r="P4" s="26" t="s">
        <v>141</v>
      </c>
      <c r="Q4" s="49">
        <v>51.95889427510194</v>
      </c>
      <c r="R4" s="20">
        <v>27.118420811639844</v>
      </c>
      <c r="S4" s="20">
        <v>2.5396000000000001</v>
      </c>
      <c r="U4" s="26"/>
    </row>
    <row r="5" spans="1:21" x14ac:dyDescent="0.25">
      <c r="A5" s="1">
        <v>3</v>
      </c>
      <c r="B5" t="s">
        <v>28</v>
      </c>
      <c r="D5" s="32">
        <v>3.7</v>
      </c>
      <c r="E5" t="s">
        <v>29</v>
      </c>
      <c r="F5">
        <v>875531</v>
      </c>
      <c r="G5" s="34">
        <v>42823</v>
      </c>
      <c r="H5" s="17">
        <v>0.59375</v>
      </c>
      <c r="I5" s="34">
        <v>42851</v>
      </c>
      <c r="J5" s="17">
        <v>0.31944444444444448</v>
      </c>
      <c r="K5" s="14">
        <f t="shared" si="0"/>
        <v>28</v>
      </c>
      <c r="L5" s="14">
        <f t="shared" si="1"/>
        <v>672</v>
      </c>
      <c r="M5" s="14">
        <f t="shared" si="2"/>
        <v>6.5833333333333321</v>
      </c>
      <c r="N5" s="15">
        <f t="shared" si="3"/>
        <v>665.41666666666663</v>
      </c>
      <c r="O5" s="15">
        <f t="shared" si="4"/>
        <v>39925</v>
      </c>
      <c r="P5" t="s">
        <v>25</v>
      </c>
      <c r="Q5" s="49">
        <v>50.826797094550805</v>
      </c>
      <c r="R5" s="20">
        <v>26.527555894859503</v>
      </c>
      <c r="S5" s="20">
        <v>2.4581</v>
      </c>
      <c r="U5" s="26"/>
    </row>
    <row r="6" spans="1:21" s="26" customFormat="1" x14ac:dyDescent="0.25">
      <c r="A6" s="25">
        <v>4</v>
      </c>
      <c r="B6" s="26" t="s">
        <v>31</v>
      </c>
      <c r="D6" s="32">
        <v>5</v>
      </c>
      <c r="E6" t="s">
        <v>32</v>
      </c>
      <c r="F6" s="26">
        <v>875532</v>
      </c>
      <c r="G6" s="51">
        <v>42823</v>
      </c>
      <c r="H6" s="46">
        <v>0.40069444444444446</v>
      </c>
      <c r="I6" s="51">
        <v>42851</v>
      </c>
      <c r="J6" s="46">
        <v>0.33680555555555558</v>
      </c>
      <c r="K6" s="14">
        <f t="shared" si="0"/>
        <v>28</v>
      </c>
      <c r="L6" s="14">
        <f t="shared" si="1"/>
        <v>672</v>
      </c>
      <c r="M6" s="14">
        <f t="shared" si="2"/>
        <v>1.5333333333333332</v>
      </c>
      <c r="N6" s="15">
        <f t="shared" si="3"/>
        <v>670.4666666666667</v>
      </c>
      <c r="O6" s="15">
        <f t="shared" si="4"/>
        <v>40228</v>
      </c>
      <c r="P6" s="33"/>
      <c r="Q6" s="49">
        <v>46.754195634876581</v>
      </c>
      <c r="R6" s="20">
        <v>24.401981020290492</v>
      </c>
      <c r="S6" s="20">
        <v>2.2783000000000002</v>
      </c>
    </row>
    <row r="7" spans="1:21" x14ac:dyDescent="0.25">
      <c r="A7" s="1">
        <v>5</v>
      </c>
      <c r="B7" t="s">
        <v>34</v>
      </c>
      <c r="D7" s="32">
        <v>2</v>
      </c>
      <c r="E7" t="s">
        <v>35</v>
      </c>
      <c r="F7">
        <v>875533</v>
      </c>
      <c r="G7" s="34">
        <v>42823</v>
      </c>
      <c r="H7" s="17">
        <v>0.44027777777777777</v>
      </c>
      <c r="I7" s="34">
        <v>42851</v>
      </c>
      <c r="J7" s="17">
        <v>0.44444444444444442</v>
      </c>
      <c r="K7" s="14">
        <f t="shared" si="0"/>
        <v>28</v>
      </c>
      <c r="L7" s="14">
        <f t="shared" si="1"/>
        <v>672</v>
      </c>
      <c r="M7" s="14">
        <f t="shared" si="2"/>
        <v>-9.9999999999999645E-2</v>
      </c>
      <c r="N7" s="15">
        <f t="shared" si="3"/>
        <v>672.1</v>
      </c>
      <c r="O7" s="15">
        <f t="shared" si="4"/>
        <v>40326</v>
      </c>
      <c r="Q7" s="49">
        <v>54.954113375987617</v>
      </c>
      <c r="R7" s="20">
        <v>28.681687565755542</v>
      </c>
      <c r="S7" s="20">
        <v>2.6844000000000001</v>
      </c>
      <c r="U7" s="26"/>
    </row>
    <row r="8" spans="1:21" x14ac:dyDescent="0.25">
      <c r="A8" s="1">
        <v>6</v>
      </c>
      <c r="B8" t="s">
        <v>36</v>
      </c>
      <c r="D8" s="33">
        <v>2</v>
      </c>
      <c r="E8" s="36"/>
      <c r="F8">
        <v>875534</v>
      </c>
      <c r="G8" s="34">
        <v>42823</v>
      </c>
      <c r="H8" s="17">
        <v>0.49236111111111108</v>
      </c>
      <c r="I8" s="34">
        <v>42851</v>
      </c>
      <c r="J8" s="17">
        <v>0.46527777777777773</v>
      </c>
      <c r="K8" s="14">
        <f t="shared" si="0"/>
        <v>28</v>
      </c>
      <c r="L8" s="14">
        <f t="shared" si="1"/>
        <v>672</v>
      </c>
      <c r="M8" s="14">
        <f t="shared" si="2"/>
        <v>0.65000000000000036</v>
      </c>
      <c r="N8" s="15">
        <f t="shared" si="3"/>
        <v>671.35</v>
      </c>
      <c r="O8" s="15">
        <f t="shared" si="4"/>
        <v>40281</v>
      </c>
      <c r="P8" t="s">
        <v>142</v>
      </c>
      <c r="Q8" s="49">
        <v>42.876597750790957</v>
      </c>
      <c r="R8" s="20">
        <v>22.378182542166471</v>
      </c>
      <c r="S8" s="20">
        <v>2.0920999999999998</v>
      </c>
      <c r="U8" s="36"/>
    </row>
    <row r="9" spans="1:21" ht="15.75" x14ac:dyDescent="0.25">
      <c r="A9" s="1">
        <v>7</v>
      </c>
      <c r="B9" s="42" t="s">
        <v>37</v>
      </c>
      <c r="D9" s="32">
        <v>2</v>
      </c>
      <c r="E9" t="s">
        <v>38</v>
      </c>
      <c r="F9">
        <v>875535</v>
      </c>
      <c r="G9" s="34">
        <v>42823</v>
      </c>
      <c r="H9" s="17">
        <v>0.6430555555555556</v>
      </c>
      <c r="I9" s="34">
        <v>42851</v>
      </c>
      <c r="J9" s="17">
        <v>0.64652777777777781</v>
      </c>
      <c r="K9" s="14">
        <f t="shared" si="0"/>
        <v>28</v>
      </c>
      <c r="L9" s="14">
        <f t="shared" si="1"/>
        <v>672</v>
      </c>
      <c r="M9" s="14">
        <f t="shared" si="2"/>
        <v>-8.3333333333333037E-2</v>
      </c>
      <c r="N9" s="15">
        <f t="shared" si="3"/>
        <v>672.08333333333337</v>
      </c>
      <c r="O9" s="15">
        <f t="shared" si="4"/>
        <v>40325</v>
      </c>
      <c r="P9" t="s">
        <v>97</v>
      </c>
      <c r="Q9" s="49">
        <v>46.295750923749921</v>
      </c>
      <c r="R9" s="20">
        <v>24.162709250391401</v>
      </c>
      <c r="S9" s="20">
        <v>2.2614000000000001</v>
      </c>
      <c r="U9" s="26"/>
    </row>
    <row r="10" spans="1:21" x14ac:dyDescent="0.25">
      <c r="A10" s="1">
        <v>8</v>
      </c>
      <c r="B10" t="s">
        <v>39</v>
      </c>
      <c r="D10" s="32">
        <v>13</v>
      </c>
      <c r="E10" t="s">
        <v>40</v>
      </c>
      <c r="F10">
        <v>875536</v>
      </c>
      <c r="G10" s="34">
        <v>42823</v>
      </c>
      <c r="H10" s="17">
        <v>0.41666666666666669</v>
      </c>
      <c r="I10" s="34">
        <v>42851</v>
      </c>
      <c r="J10" s="17">
        <v>0.70138888888888884</v>
      </c>
      <c r="K10" s="14">
        <f t="shared" si="0"/>
        <v>28</v>
      </c>
      <c r="L10" s="14">
        <f t="shared" si="1"/>
        <v>672</v>
      </c>
      <c r="M10" s="14">
        <f t="shared" si="2"/>
        <v>-6.8333333333333321</v>
      </c>
      <c r="N10" s="15">
        <f t="shared" si="3"/>
        <v>678.83333333333337</v>
      </c>
      <c r="O10" s="15">
        <f t="shared" si="4"/>
        <v>40730</v>
      </c>
      <c r="P10" t="s">
        <v>143</v>
      </c>
      <c r="Q10" s="49">
        <v>57.909411588501428</v>
      </c>
      <c r="R10" s="20">
        <v>30.224118783142707</v>
      </c>
      <c r="S10" s="20">
        <v>2.8571</v>
      </c>
      <c r="U10" s="26"/>
    </row>
    <row r="11" spans="1:21" x14ac:dyDescent="0.25">
      <c r="A11" s="1">
        <v>9</v>
      </c>
      <c r="B11" t="s">
        <v>42</v>
      </c>
      <c r="D11" s="33">
        <v>2</v>
      </c>
      <c r="E11" s="36"/>
      <c r="F11">
        <v>875537</v>
      </c>
      <c r="G11" s="34">
        <v>42823</v>
      </c>
      <c r="H11" s="17">
        <v>0.63472222222222219</v>
      </c>
      <c r="I11" s="34">
        <v>42851</v>
      </c>
      <c r="J11" s="17">
        <v>0.63680555555555551</v>
      </c>
      <c r="K11" s="14">
        <f t="shared" si="0"/>
        <v>28</v>
      </c>
      <c r="L11" s="14">
        <f t="shared" si="1"/>
        <v>672</v>
      </c>
      <c r="M11" s="14">
        <f t="shared" si="2"/>
        <v>-4.9999999999999822E-2</v>
      </c>
      <c r="N11" s="15">
        <f t="shared" si="3"/>
        <v>672.05</v>
      </c>
      <c r="O11" s="15">
        <f t="shared" si="4"/>
        <v>40323</v>
      </c>
      <c r="P11" t="s">
        <v>25</v>
      </c>
      <c r="Q11" s="49">
        <v>41.914739528309632</v>
      </c>
      <c r="R11" s="20">
        <v>21.876168856111498</v>
      </c>
      <c r="S11" s="20">
        <v>2.0472999999999999</v>
      </c>
      <c r="U11" s="26"/>
    </row>
    <row r="12" spans="1:21" ht="14.25" customHeight="1" x14ac:dyDescent="0.25">
      <c r="A12" s="1">
        <v>10</v>
      </c>
      <c r="B12" t="s">
        <v>43</v>
      </c>
      <c r="D12" s="32">
        <v>3</v>
      </c>
      <c r="E12" t="s">
        <v>44</v>
      </c>
      <c r="F12">
        <v>875538</v>
      </c>
      <c r="G12" s="34">
        <v>42823</v>
      </c>
      <c r="H12" s="17">
        <v>0.42152777777777778</v>
      </c>
      <c r="I12" s="34">
        <v>42851</v>
      </c>
      <c r="J12" s="17">
        <v>0.58958333333333335</v>
      </c>
      <c r="K12" s="14">
        <f t="shared" si="0"/>
        <v>28</v>
      </c>
      <c r="L12" s="14">
        <f t="shared" si="1"/>
        <v>672</v>
      </c>
      <c r="M12" s="14">
        <f t="shared" si="2"/>
        <v>-4.0333333333333332</v>
      </c>
      <c r="N12" s="15">
        <f t="shared" si="3"/>
        <v>676.0333333333333</v>
      </c>
      <c r="O12" s="15">
        <f t="shared" si="4"/>
        <v>40562</v>
      </c>
      <c r="Q12" s="49">
        <v>44.586324096441622</v>
      </c>
      <c r="R12" s="20">
        <v>23.270524058685606</v>
      </c>
      <c r="S12" s="20">
        <v>2.1907000000000001</v>
      </c>
      <c r="U12" s="26"/>
    </row>
    <row r="13" spans="1:21" x14ac:dyDescent="0.25">
      <c r="A13" s="1">
        <v>11</v>
      </c>
      <c r="B13" t="s">
        <v>45</v>
      </c>
      <c r="D13" s="32">
        <v>3</v>
      </c>
      <c r="E13" t="s">
        <v>46</v>
      </c>
      <c r="F13">
        <v>875539</v>
      </c>
      <c r="G13" s="34">
        <v>42823</v>
      </c>
      <c r="H13" s="17">
        <v>0.58333333333333337</v>
      </c>
      <c r="I13" s="34">
        <v>42851</v>
      </c>
      <c r="J13" s="17">
        <v>0.70833333333333337</v>
      </c>
      <c r="K13" s="14">
        <f t="shared" si="0"/>
        <v>28</v>
      </c>
      <c r="L13" s="14">
        <f t="shared" si="1"/>
        <v>672</v>
      </c>
      <c r="M13" s="14">
        <f t="shared" si="2"/>
        <v>-3</v>
      </c>
      <c r="N13" s="15">
        <f t="shared" si="3"/>
        <v>675</v>
      </c>
      <c r="O13" s="15">
        <f t="shared" si="4"/>
        <v>40500</v>
      </c>
      <c r="P13" t="s">
        <v>97</v>
      </c>
      <c r="Q13" s="49">
        <v>44.140910370370378</v>
      </c>
      <c r="R13" s="20">
        <v>23.038053429212098</v>
      </c>
      <c r="S13" s="20">
        <v>2.1655000000000002</v>
      </c>
      <c r="U13" s="26"/>
    </row>
    <row r="14" spans="1:21" ht="15.75" x14ac:dyDescent="0.25">
      <c r="A14" s="1">
        <v>12</v>
      </c>
      <c r="B14" s="24" t="s">
        <v>48</v>
      </c>
      <c r="D14" s="32">
        <v>2.2999999999999998</v>
      </c>
      <c r="E14" t="s">
        <v>49</v>
      </c>
      <c r="F14">
        <v>875540</v>
      </c>
      <c r="G14" s="34">
        <v>42823</v>
      </c>
      <c r="H14" s="17">
        <v>0.75</v>
      </c>
      <c r="I14" s="34">
        <v>42851</v>
      </c>
      <c r="J14" s="17">
        <v>0.67361111111111116</v>
      </c>
      <c r="K14" s="14">
        <f t="shared" si="0"/>
        <v>28</v>
      </c>
      <c r="L14" s="14">
        <f t="shared" si="1"/>
        <v>672</v>
      </c>
      <c r="M14" s="14">
        <f t="shared" si="2"/>
        <v>1.8333333333333321</v>
      </c>
      <c r="N14" s="15">
        <f t="shared" si="3"/>
        <v>670.16666666666663</v>
      </c>
      <c r="O14" s="15">
        <f t="shared" si="4"/>
        <v>40210</v>
      </c>
      <c r="P14" t="s">
        <v>25</v>
      </c>
      <c r="Q14" s="49">
        <v>34.563456602837114</v>
      </c>
      <c r="R14" s="20">
        <v>18.039382360562168</v>
      </c>
      <c r="S14" s="20">
        <v>1.6835</v>
      </c>
      <c r="U14" s="26"/>
    </row>
    <row r="15" spans="1:21" x14ac:dyDescent="0.25">
      <c r="A15" s="1">
        <v>13</v>
      </c>
      <c r="B15" t="s">
        <v>106</v>
      </c>
      <c r="D15" s="33">
        <v>2</v>
      </c>
      <c r="E15" s="36"/>
      <c r="F15">
        <v>875541</v>
      </c>
      <c r="G15" s="34">
        <v>42823</v>
      </c>
      <c r="H15" s="17">
        <v>0.39583333333333331</v>
      </c>
      <c r="I15" s="34">
        <v>42851</v>
      </c>
      <c r="J15" s="17">
        <v>0.39583333333333331</v>
      </c>
      <c r="K15" s="14">
        <f t="shared" si="0"/>
        <v>28</v>
      </c>
      <c r="L15" s="14">
        <f t="shared" si="1"/>
        <v>672</v>
      </c>
      <c r="M15" s="14">
        <f t="shared" si="2"/>
        <v>0</v>
      </c>
      <c r="N15" s="15">
        <f t="shared" si="3"/>
        <v>672</v>
      </c>
      <c r="O15" s="15">
        <f t="shared" si="4"/>
        <v>40320</v>
      </c>
      <c r="P15" t="s">
        <v>144</v>
      </c>
      <c r="Q15" s="49">
        <v>61.307401339285718</v>
      </c>
      <c r="R15" s="20">
        <v>31.997599863927828</v>
      </c>
      <c r="S15" s="20">
        <v>2.9943</v>
      </c>
      <c r="U15" s="26"/>
    </row>
    <row r="16" spans="1:21" x14ac:dyDescent="0.25">
      <c r="A16" s="1">
        <v>14</v>
      </c>
      <c r="B16" t="s">
        <v>107</v>
      </c>
      <c r="D16" s="32">
        <v>1.3</v>
      </c>
      <c r="E16" t="s">
        <v>108</v>
      </c>
      <c r="F16">
        <v>875542</v>
      </c>
      <c r="G16" s="34">
        <v>42824</v>
      </c>
      <c r="H16" s="17">
        <v>0.47222222222222227</v>
      </c>
      <c r="I16" s="34">
        <v>42852</v>
      </c>
      <c r="J16" s="17">
        <v>0.74444444444444446</v>
      </c>
      <c r="K16" s="14">
        <f t="shared" si="0"/>
        <v>28</v>
      </c>
      <c r="L16" s="14">
        <f t="shared" si="1"/>
        <v>672</v>
      </c>
      <c r="M16" s="14">
        <f t="shared" si="2"/>
        <v>-6.5333333333333332</v>
      </c>
      <c r="N16" s="15">
        <f t="shared" si="3"/>
        <v>678.5333333333333</v>
      </c>
      <c r="O16" s="15">
        <f t="shared" si="4"/>
        <v>40712</v>
      </c>
      <c r="P16" t="s">
        <v>59</v>
      </c>
      <c r="Q16" s="49">
        <v>71.044457260759316</v>
      </c>
      <c r="R16" s="20">
        <v>37.079570595385867</v>
      </c>
      <c r="S16" s="20">
        <v>3.5036</v>
      </c>
      <c r="U16" s="52"/>
    </row>
    <row r="17" spans="1:23" x14ac:dyDescent="0.25">
      <c r="A17" s="1">
        <v>15</v>
      </c>
      <c r="B17" t="s">
        <v>54</v>
      </c>
      <c r="D17" s="32">
        <v>6.7</v>
      </c>
      <c r="E17" t="s">
        <v>55</v>
      </c>
      <c r="F17">
        <v>875543</v>
      </c>
      <c r="G17" s="34">
        <v>42823</v>
      </c>
      <c r="H17" s="17">
        <v>0.58333333333333337</v>
      </c>
      <c r="I17" s="34">
        <v>42851</v>
      </c>
      <c r="J17" s="17">
        <v>0.29166666666666669</v>
      </c>
      <c r="K17" s="14">
        <f t="shared" si="0"/>
        <v>28</v>
      </c>
      <c r="L17" s="14">
        <f t="shared" si="1"/>
        <v>672</v>
      </c>
      <c r="M17" s="14">
        <f t="shared" si="2"/>
        <v>7</v>
      </c>
      <c r="N17" s="15">
        <f t="shared" si="3"/>
        <v>665</v>
      </c>
      <c r="O17" s="15">
        <f t="shared" si="4"/>
        <v>39900</v>
      </c>
      <c r="P17" t="s">
        <v>25</v>
      </c>
      <c r="Q17" s="49">
        <v>50.177935037602765</v>
      </c>
      <c r="R17" s="20">
        <v>26.188901376619398</v>
      </c>
      <c r="S17" s="20">
        <v>2.4251999999999998</v>
      </c>
      <c r="U17" s="33"/>
    </row>
    <row r="18" spans="1:23" x14ac:dyDescent="0.25">
      <c r="A18" s="1">
        <v>16</v>
      </c>
      <c r="B18" t="s">
        <v>57</v>
      </c>
      <c r="D18" s="33">
        <v>2</v>
      </c>
      <c r="E18" s="26"/>
      <c r="F18">
        <v>875544</v>
      </c>
      <c r="G18" s="34">
        <v>42823</v>
      </c>
      <c r="H18" s="17">
        <v>0.33333333333333331</v>
      </c>
      <c r="I18" s="34">
        <v>42851</v>
      </c>
      <c r="J18" s="17">
        <v>0.94097222222222221</v>
      </c>
      <c r="K18" s="14">
        <f t="shared" si="0"/>
        <v>28</v>
      </c>
      <c r="L18" s="14">
        <f t="shared" si="1"/>
        <v>672</v>
      </c>
      <c r="M18" s="14">
        <f t="shared" si="2"/>
        <v>-14.583333333333332</v>
      </c>
      <c r="N18" s="15">
        <f t="shared" si="3"/>
        <v>686.58333333333337</v>
      </c>
      <c r="O18" s="15">
        <f t="shared" si="4"/>
        <v>41195</v>
      </c>
      <c r="P18" t="s">
        <v>59</v>
      </c>
      <c r="Q18" s="49">
        <v>29.330266877053987</v>
      </c>
      <c r="R18" s="20">
        <v>15.308072482804794</v>
      </c>
      <c r="S18" s="20">
        <v>1.4636</v>
      </c>
      <c r="U18" s="33"/>
    </row>
    <row r="19" spans="1:23" ht="15.75" x14ac:dyDescent="0.25">
      <c r="A19" s="1">
        <v>17</v>
      </c>
      <c r="B19" s="24" t="s">
        <v>60</v>
      </c>
      <c r="D19" s="32">
        <v>2</v>
      </c>
      <c r="E19" t="s">
        <v>61</v>
      </c>
      <c r="F19">
        <v>875545</v>
      </c>
      <c r="G19" s="34">
        <v>42823</v>
      </c>
      <c r="H19" s="17">
        <v>0.63472222222222219</v>
      </c>
      <c r="I19" s="34">
        <v>42851</v>
      </c>
      <c r="J19" s="17">
        <v>0.64236111111111105</v>
      </c>
      <c r="K19" s="14">
        <f t="shared" si="0"/>
        <v>28</v>
      </c>
      <c r="L19" s="14">
        <f t="shared" si="1"/>
        <v>672</v>
      </c>
      <c r="M19" s="14">
        <f t="shared" si="2"/>
        <v>-0.18333333333333268</v>
      </c>
      <c r="N19" s="15">
        <f t="shared" si="3"/>
        <v>672.18333333333328</v>
      </c>
      <c r="O19" s="15">
        <f t="shared" si="4"/>
        <v>40331</v>
      </c>
      <c r="P19" t="s">
        <v>25</v>
      </c>
      <c r="Q19" s="49">
        <v>36.486202920835609</v>
      </c>
      <c r="R19" s="20">
        <v>19.042903403358878</v>
      </c>
      <c r="S19" s="20">
        <v>1.7825</v>
      </c>
      <c r="U19" s="33"/>
    </row>
    <row r="20" spans="1:23" x14ac:dyDescent="0.25">
      <c r="A20" s="1">
        <v>18</v>
      </c>
      <c r="B20" t="s">
        <v>63</v>
      </c>
      <c r="D20" s="32">
        <v>2.2999999999999998</v>
      </c>
      <c r="E20" t="s">
        <v>64</v>
      </c>
      <c r="F20">
        <v>875546</v>
      </c>
      <c r="G20" s="34">
        <v>42823</v>
      </c>
      <c r="H20" s="17">
        <v>0.75</v>
      </c>
      <c r="I20" s="34">
        <v>42851</v>
      </c>
      <c r="J20" s="17">
        <v>0.67708333333333337</v>
      </c>
      <c r="K20" s="14">
        <f t="shared" si="0"/>
        <v>28</v>
      </c>
      <c r="L20" s="14">
        <f t="shared" si="1"/>
        <v>672</v>
      </c>
      <c r="M20" s="14">
        <f t="shared" si="2"/>
        <v>1.7499999999999991</v>
      </c>
      <c r="N20" s="15">
        <f t="shared" si="3"/>
        <v>670.25</v>
      </c>
      <c r="O20" s="15">
        <f t="shared" si="4"/>
        <v>40215</v>
      </c>
      <c r="P20" t="s">
        <v>25</v>
      </c>
      <c r="Q20" s="49">
        <v>47.631492278996241</v>
      </c>
      <c r="R20" s="20">
        <v>24.859860270874865</v>
      </c>
      <c r="S20" s="20">
        <v>2.3203</v>
      </c>
      <c r="U20" s="26"/>
    </row>
    <row r="21" spans="1:23" x14ac:dyDescent="0.25">
      <c r="A21" s="1">
        <v>19</v>
      </c>
      <c r="B21" t="s">
        <v>65</v>
      </c>
      <c r="D21" s="32">
        <v>1.3</v>
      </c>
      <c r="F21">
        <v>875547</v>
      </c>
      <c r="G21" s="34">
        <v>42823</v>
      </c>
      <c r="H21" s="17">
        <v>0.38263888888888892</v>
      </c>
      <c r="I21" s="34">
        <v>42852</v>
      </c>
      <c r="J21" s="17">
        <v>0.66666666666666663</v>
      </c>
      <c r="K21" s="14">
        <f t="shared" si="0"/>
        <v>29</v>
      </c>
      <c r="L21" s="14">
        <f t="shared" si="1"/>
        <v>696</v>
      </c>
      <c r="M21" s="14">
        <f t="shared" si="2"/>
        <v>-6.8166666666666647</v>
      </c>
      <c r="N21" s="15">
        <f t="shared" si="3"/>
        <v>702.81666666666672</v>
      </c>
      <c r="O21" s="15">
        <f t="shared" si="4"/>
        <v>42169</v>
      </c>
      <c r="P21" t="s">
        <v>145</v>
      </c>
      <c r="Q21" s="49">
        <v>24.240167611282974</v>
      </c>
      <c r="R21" s="20">
        <v>12.651444473529736</v>
      </c>
      <c r="S21" s="20">
        <v>1.2382</v>
      </c>
      <c r="U21" s="33"/>
    </row>
    <row r="22" spans="1:23" x14ac:dyDescent="0.25">
      <c r="A22" s="1">
        <v>20</v>
      </c>
      <c r="B22" t="s">
        <v>66</v>
      </c>
      <c r="D22" s="32">
        <v>2</v>
      </c>
      <c r="E22" t="s">
        <v>67</v>
      </c>
      <c r="F22">
        <v>875548</v>
      </c>
      <c r="G22" s="34">
        <v>42823</v>
      </c>
      <c r="H22" s="17">
        <v>0.32083333333333336</v>
      </c>
      <c r="I22" s="34">
        <v>42851</v>
      </c>
      <c r="J22" s="17">
        <v>0.96250000000000002</v>
      </c>
      <c r="K22" s="14">
        <f t="shared" si="0"/>
        <v>28</v>
      </c>
      <c r="L22" s="14">
        <f t="shared" si="1"/>
        <v>672</v>
      </c>
      <c r="M22" s="14">
        <f t="shared" si="2"/>
        <v>-15.399999999999999</v>
      </c>
      <c r="N22" s="15">
        <f t="shared" si="3"/>
        <v>687.4</v>
      </c>
      <c r="O22" s="15">
        <f t="shared" si="4"/>
        <v>41244</v>
      </c>
      <c r="Q22" s="49">
        <v>35.05602647657426</v>
      </c>
      <c r="R22" s="20">
        <v>18.296464758128529</v>
      </c>
      <c r="S22" s="20">
        <v>1.7514000000000001</v>
      </c>
      <c r="U22" s="26"/>
    </row>
    <row r="23" spans="1:23" x14ac:dyDescent="0.25">
      <c r="A23" s="1">
        <v>21</v>
      </c>
      <c r="B23" t="s">
        <v>68</v>
      </c>
      <c r="D23" s="32">
        <v>2</v>
      </c>
      <c r="E23" t="s">
        <v>134</v>
      </c>
      <c r="F23">
        <v>875549</v>
      </c>
      <c r="G23" s="34">
        <v>42826</v>
      </c>
      <c r="H23" s="17">
        <v>0.71875</v>
      </c>
      <c r="I23" s="34">
        <v>42851</v>
      </c>
      <c r="J23" s="17">
        <v>0.39444444444444443</v>
      </c>
      <c r="K23" s="14">
        <f t="shared" si="0"/>
        <v>25</v>
      </c>
      <c r="L23" s="14">
        <f t="shared" si="1"/>
        <v>600</v>
      </c>
      <c r="M23" s="14">
        <f t="shared" si="2"/>
        <v>7.7833333333333332</v>
      </c>
      <c r="N23" s="15">
        <f t="shared" si="3"/>
        <v>592.2166666666667</v>
      </c>
      <c r="O23" s="15">
        <f t="shared" si="4"/>
        <v>35533</v>
      </c>
      <c r="P23" t="s">
        <v>146</v>
      </c>
      <c r="Q23" s="49">
        <v>73.072591900493094</v>
      </c>
      <c r="R23" s="20">
        <v>38.138095981468211</v>
      </c>
      <c r="S23" s="20">
        <v>3.1452</v>
      </c>
      <c r="U23" s="26"/>
    </row>
    <row r="24" spans="1:23" x14ac:dyDescent="0.25">
      <c r="A24" s="1">
        <v>22</v>
      </c>
      <c r="B24" t="s">
        <v>71</v>
      </c>
      <c r="D24" s="32">
        <v>7.6</v>
      </c>
      <c r="E24" t="s">
        <v>72</v>
      </c>
      <c r="F24">
        <v>875550</v>
      </c>
      <c r="G24" s="34">
        <v>42823</v>
      </c>
      <c r="H24" s="17">
        <v>0.5625</v>
      </c>
      <c r="I24" s="34">
        <v>42851</v>
      </c>
      <c r="J24" s="17">
        <v>0.47916666666666669</v>
      </c>
      <c r="K24" s="14">
        <f t="shared" si="0"/>
        <v>28</v>
      </c>
      <c r="L24" s="14">
        <f t="shared" si="1"/>
        <v>672</v>
      </c>
      <c r="M24" s="14">
        <f t="shared" si="2"/>
        <v>1.9999999999999996</v>
      </c>
      <c r="N24" s="15">
        <f t="shared" si="3"/>
        <v>670</v>
      </c>
      <c r="O24" s="15">
        <f t="shared" si="4"/>
        <v>40200</v>
      </c>
      <c r="P24" t="s">
        <v>25</v>
      </c>
      <c r="Q24" s="49">
        <v>38.960559402988459</v>
      </c>
      <c r="R24" s="20">
        <v>20.334321191538862</v>
      </c>
      <c r="S24" s="20">
        <v>1.8972</v>
      </c>
      <c r="U24" s="33"/>
    </row>
    <row r="25" spans="1:23" x14ac:dyDescent="0.25">
      <c r="A25" s="1">
        <v>23</v>
      </c>
      <c r="B25" t="s">
        <v>74</v>
      </c>
      <c r="D25" s="32">
        <v>2</v>
      </c>
      <c r="E25" t="s">
        <v>75</v>
      </c>
      <c r="F25">
        <v>875551</v>
      </c>
      <c r="G25" s="34">
        <v>42823</v>
      </c>
      <c r="H25" s="17">
        <v>0.58611111111111114</v>
      </c>
      <c r="I25" s="34">
        <v>42851</v>
      </c>
      <c r="J25" s="17">
        <v>0.6381944444444444</v>
      </c>
      <c r="K25" s="14">
        <f t="shared" si="0"/>
        <v>28</v>
      </c>
      <c r="L25" s="14">
        <f t="shared" si="1"/>
        <v>672</v>
      </c>
      <c r="M25" s="14">
        <f t="shared" si="2"/>
        <v>-1.2499999999999982</v>
      </c>
      <c r="N25" s="15">
        <f t="shared" si="3"/>
        <v>673.25</v>
      </c>
      <c r="O25" s="15">
        <f t="shared" si="4"/>
        <v>40395</v>
      </c>
      <c r="P25" t="s">
        <v>59</v>
      </c>
      <c r="Q25" s="49">
        <v>32.813145785366636</v>
      </c>
      <c r="R25" s="20">
        <v>17.125858969398035</v>
      </c>
      <c r="S25" s="20">
        <v>1.6055999999999999</v>
      </c>
      <c r="U25" s="26"/>
    </row>
    <row r="26" spans="1:23" x14ac:dyDescent="0.25">
      <c r="A26" s="1">
        <v>24</v>
      </c>
      <c r="B26" t="s">
        <v>77</v>
      </c>
      <c r="D26" s="33">
        <v>9</v>
      </c>
      <c r="E26" s="36" t="s">
        <v>51</v>
      </c>
      <c r="F26">
        <v>875552</v>
      </c>
      <c r="G26" s="34">
        <v>42823</v>
      </c>
      <c r="H26" s="17">
        <v>0.45833333333333331</v>
      </c>
      <c r="I26" s="34">
        <v>42851</v>
      </c>
      <c r="J26" s="17">
        <v>0.4861111111111111</v>
      </c>
      <c r="K26" s="14">
        <f t="shared" si="0"/>
        <v>28</v>
      </c>
      <c r="L26" s="14">
        <f t="shared" si="1"/>
        <v>672</v>
      </c>
      <c r="M26" s="14">
        <f t="shared" si="2"/>
        <v>-0.66666666666666696</v>
      </c>
      <c r="N26" s="15">
        <f t="shared" si="3"/>
        <v>672.66666666666663</v>
      </c>
      <c r="O26" s="15">
        <f t="shared" si="4"/>
        <v>40360</v>
      </c>
      <c r="P26" t="s">
        <v>59</v>
      </c>
      <c r="Q26" s="49">
        <v>46.605373885041416</v>
      </c>
      <c r="R26" s="20">
        <v>24.324307873194893</v>
      </c>
      <c r="S26" s="20">
        <v>2.2785000000000002</v>
      </c>
      <c r="U26" s="33"/>
    </row>
    <row r="27" spans="1:23" x14ac:dyDescent="0.25">
      <c r="A27" s="1">
        <v>25</v>
      </c>
      <c r="B27" t="s">
        <v>78</v>
      </c>
      <c r="D27" s="32">
        <v>2.2000000000000002</v>
      </c>
      <c r="E27" t="s">
        <v>79</v>
      </c>
      <c r="F27">
        <v>875553</v>
      </c>
      <c r="G27" s="34">
        <v>42823</v>
      </c>
      <c r="H27" s="17">
        <v>0.46180555555555558</v>
      </c>
      <c r="I27" s="34">
        <v>42851</v>
      </c>
      <c r="J27" s="17">
        <v>0.70277777777777783</v>
      </c>
      <c r="K27" s="14">
        <f t="shared" si="0"/>
        <v>28</v>
      </c>
      <c r="L27" s="14">
        <f t="shared" si="1"/>
        <v>672</v>
      </c>
      <c r="M27" s="14">
        <f t="shared" si="2"/>
        <v>-5.7833333333333341</v>
      </c>
      <c r="N27" s="15">
        <f t="shared" si="3"/>
        <v>677.7833333333333</v>
      </c>
      <c r="O27" s="15">
        <f t="shared" si="4"/>
        <v>40667</v>
      </c>
      <c r="Q27" s="49">
        <v>33.442215949049981</v>
      </c>
      <c r="R27" s="20">
        <v>17.45418368948329</v>
      </c>
      <c r="S27" s="20">
        <v>1.6474</v>
      </c>
      <c r="U27" s="26"/>
    </row>
    <row r="28" spans="1:23" x14ac:dyDescent="0.25">
      <c r="A28" s="1">
        <v>26</v>
      </c>
      <c r="B28" t="s">
        <v>80</v>
      </c>
      <c r="D28" s="32">
        <v>2</v>
      </c>
      <c r="E28" t="s">
        <v>81</v>
      </c>
      <c r="F28">
        <v>875554</v>
      </c>
      <c r="G28" s="34">
        <v>42823</v>
      </c>
      <c r="H28" s="17">
        <v>0.39583333333333331</v>
      </c>
      <c r="I28" s="34">
        <v>42851</v>
      </c>
      <c r="J28" s="17">
        <v>0.41666666666666669</v>
      </c>
      <c r="K28" s="14">
        <f t="shared" si="0"/>
        <v>28</v>
      </c>
      <c r="L28" s="14">
        <f t="shared" si="1"/>
        <v>672</v>
      </c>
      <c r="M28" s="14">
        <f t="shared" si="2"/>
        <v>-0.50000000000000089</v>
      </c>
      <c r="N28" s="15">
        <f t="shared" si="3"/>
        <v>672.5</v>
      </c>
      <c r="O28" s="15">
        <f t="shared" si="4"/>
        <v>40350</v>
      </c>
      <c r="Q28" s="49">
        <v>34.255306617106299</v>
      </c>
      <c r="R28" s="20">
        <v>17.878552514147337</v>
      </c>
      <c r="S28" s="20">
        <v>1.6742999999999999</v>
      </c>
      <c r="U28" s="26"/>
    </row>
    <row r="29" spans="1:23" x14ac:dyDescent="0.25">
      <c r="A29" s="1">
        <v>27</v>
      </c>
      <c r="B29" t="s">
        <v>82</v>
      </c>
      <c r="D29" s="32">
        <v>6</v>
      </c>
      <c r="E29" t="s">
        <v>83</v>
      </c>
      <c r="F29">
        <v>875555</v>
      </c>
      <c r="G29" s="34">
        <v>42823</v>
      </c>
      <c r="H29" s="17">
        <v>0.2986111111111111</v>
      </c>
      <c r="I29" s="34">
        <v>42851</v>
      </c>
      <c r="J29" s="17">
        <v>0.29166666666666669</v>
      </c>
      <c r="K29" s="14">
        <f t="shared" si="0"/>
        <v>28</v>
      </c>
      <c r="L29" s="14">
        <f t="shared" si="1"/>
        <v>672</v>
      </c>
      <c r="M29" s="14">
        <f t="shared" si="2"/>
        <v>0.16666666666666607</v>
      </c>
      <c r="N29" s="15">
        <f t="shared" si="3"/>
        <v>671.83333333333337</v>
      </c>
      <c r="O29" s="15">
        <f t="shared" si="4"/>
        <v>40310</v>
      </c>
      <c r="P29" t="s">
        <v>25</v>
      </c>
      <c r="Q29" s="49">
        <v>25.095924485240122</v>
      </c>
      <c r="R29" s="20">
        <v>13.098081672881067</v>
      </c>
      <c r="S29" s="20">
        <v>1.2254</v>
      </c>
      <c r="U29" s="26"/>
    </row>
    <row r="30" spans="1:23" x14ac:dyDescent="0.25">
      <c r="A30" s="1">
        <v>28</v>
      </c>
      <c r="B30" t="s">
        <v>126</v>
      </c>
      <c r="D30" s="33">
        <v>2</v>
      </c>
      <c r="E30" s="26" t="s">
        <v>114</v>
      </c>
      <c r="F30">
        <v>875556</v>
      </c>
      <c r="G30" s="34">
        <v>42823</v>
      </c>
      <c r="H30" s="17">
        <v>0.34027777777777773</v>
      </c>
      <c r="I30" s="34">
        <v>42851</v>
      </c>
      <c r="J30" s="17">
        <v>0.42708333333333331</v>
      </c>
      <c r="K30" s="14">
        <f t="shared" si="0"/>
        <v>28</v>
      </c>
      <c r="L30" s="14">
        <f t="shared" si="1"/>
        <v>672</v>
      </c>
      <c r="M30" s="14">
        <f t="shared" si="2"/>
        <v>-2.0833333333333339</v>
      </c>
      <c r="N30" s="15">
        <f t="shared" si="3"/>
        <v>674.08333333333337</v>
      </c>
      <c r="O30" s="15">
        <f t="shared" si="4"/>
        <v>40445</v>
      </c>
      <c r="P30" t="s">
        <v>59</v>
      </c>
      <c r="Q30" s="49">
        <v>79.126922091731785</v>
      </c>
      <c r="R30" s="20">
        <v>41.297976039525985</v>
      </c>
      <c r="S30" s="20">
        <v>3.8765999999999998</v>
      </c>
      <c r="U30" s="26"/>
    </row>
    <row r="31" spans="1:23" x14ac:dyDescent="0.25">
      <c r="A31" s="1">
        <v>29</v>
      </c>
      <c r="B31" s="32" t="s">
        <v>87</v>
      </c>
      <c r="D31">
        <v>2.1</v>
      </c>
      <c r="E31" t="s">
        <v>88</v>
      </c>
      <c r="F31">
        <v>875557</v>
      </c>
      <c r="G31" s="34">
        <v>42823</v>
      </c>
      <c r="H31" s="17">
        <v>0.73958333333333337</v>
      </c>
      <c r="I31" s="34">
        <v>42851</v>
      </c>
      <c r="J31" s="17">
        <v>0.51388888888888895</v>
      </c>
      <c r="K31" s="14">
        <f t="shared" si="0"/>
        <v>28</v>
      </c>
      <c r="L31" s="14">
        <f t="shared" si="1"/>
        <v>672</v>
      </c>
      <c r="M31" s="14">
        <f t="shared" si="2"/>
        <v>5.4166666666666661</v>
      </c>
      <c r="N31" s="15">
        <f t="shared" si="3"/>
        <v>666.58333333333337</v>
      </c>
      <c r="O31" s="15">
        <f t="shared" si="4"/>
        <v>39995</v>
      </c>
      <c r="P31" t="s">
        <v>147</v>
      </c>
      <c r="Q31" s="49">
        <v>30.230925965746593</v>
      </c>
      <c r="R31" s="20">
        <v>15.77814507606816</v>
      </c>
      <c r="S31" s="20">
        <v>1.4645999999999999</v>
      </c>
      <c r="U31" s="53"/>
      <c r="V31" s="53"/>
      <c r="W31" s="53"/>
    </row>
    <row r="32" spans="1:23" s="22" customFormat="1" x14ac:dyDescent="0.25">
      <c r="A32" s="21">
        <v>30</v>
      </c>
      <c r="B32" s="22" t="s">
        <v>116</v>
      </c>
      <c r="D32" s="22">
        <v>2</v>
      </c>
      <c r="E32" s="22" t="s">
        <v>90</v>
      </c>
      <c r="F32" s="22">
        <v>875558</v>
      </c>
      <c r="G32" s="37">
        <v>42823</v>
      </c>
      <c r="H32" s="54">
        <v>0.64166666666666672</v>
      </c>
      <c r="I32" s="22" t="s">
        <v>148</v>
      </c>
      <c r="J32" s="22" t="s">
        <v>148</v>
      </c>
      <c r="K32" s="14" t="e">
        <f t="shared" si="0"/>
        <v>#VALUE!</v>
      </c>
      <c r="L32" s="14" t="e">
        <f t="shared" si="1"/>
        <v>#VALUE!</v>
      </c>
      <c r="M32" s="14" t="e">
        <f t="shared" si="2"/>
        <v>#VALUE!</v>
      </c>
      <c r="N32" s="15" t="e">
        <f t="shared" si="3"/>
        <v>#VALUE!</v>
      </c>
      <c r="O32" s="15" t="e">
        <f t="shared" si="4"/>
        <v>#VALUE!</v>
      </c>
      <c r="Q32" s="41"/>
      <c r="T32" s="22" t="s">
        <v>160</v>
      </c>
      <c r="U32" s="36"/>
    </row>
    <row r="33" spans="1:21" x14ac:dyDescent="0.25">
      <c r="A33" s="1">
        <v>31</v>
      </c>
      <c r="B33" s="33" t="s">
        <v>92</v>
      </c>
      <c r="D33">
        <v>2</v>
      </c>
      <c r="E33" t="s">
        <v>93</v>
      </c>
      <c r="F33">
        <v>875559</v>
      </c>
      <c r="G33" s="34">
        <v>42823</v>
      </c>
      <c r="H33" s="17">
        <v>0.64236111111111105</v>
      </c>
      <c r="I33" s="34">
        <v>42851</v>
      </c>
      <c r="J33" s="17">
        <v>0.37847222222222227</v>
      </c>
      <c r="K33" s="14">
        <f t="shared" si="0"/>
        <v>28</v>
      </c>
      <c r="L33" s="14">
        <f t="shared" si="1"/>
        <v>672</v>
      </c>
      <c r="M33" s="14">
        <f t="shared" si="2"/>
        <v>6.3333333333333304</v>
      </c>
      <c r="N33" s="15">
        <f t="shared" si="3"/>
        <v>665.66666666666663</v>
      </c>
      <c r="O33" s="15">
        <f t="shared" si="4"/>
        <v>39940</v>
      </c>
      <c r="P33" t="s">
        <v>149</v>
      </c>
      <c r="Q33" s="49">
        <v>29.106795893842452</v>
      </c>
      <c r="R33" s="20">
        <v>15.191438357955352</v>
      </c>
      <c r="S33" s="20">
        <v>1.4081999999999999</v>
      </c>
      <c r="U33" s="52"/>
    </row>
    <row r="34" spans="1:21" x14ac:dyDescent="0.25">
      <c r="A34" s="1">
        <v>32</v>
      </c>
      <c r="B34" t="s">
        <v>95</v>
      </c>
      <c r="D34">
        <v>2.5</v>
      </c>
      <c r="E34" t="s">
        <v>96</v>
      </c>
      <c r="F34">
        <v>875560</v>
      </c>
      <c r="G34" s="34">
        <v>42826</v>
      </c>
      <c r="H34" s="17">
        <v>0.41666666666666669</v>
      </c>
      <c r="I34" s="34">
        <v>42852</v>
      </c>
      <c r="J34" s="17">
        <v>0.41666666666666669</v>
      </c>
      <c r="K34" s="14">
        <f t="shared" si="0"/>
        <v>26</v>
      </c>
      <c r="L34" s="14">
        <f t="shared" si="1"/>
        <v>624</v>
      </c>
      <c r="M34" s="14">
        <f t="shared" si="2"/>
        <v>0</v>
      </c>
      <c r="N34" s="15">
        <f t="shared" si="3"/>
        <v>624</v>
      </c>
      <c r="O34" s="15">
        <f t="shared" si="4"/>
        <v>37440</v>
      </c>
      <c r="P34" t="s">
        <v>150</v>
      </c>
      <c r="Q34" s="49">
        <v>54.202522115384618</v>
      </c>
      <c r="R34" s="20">
        <v>28.28941655291473</v>
      </c>
      <c r="S34" s="20">
        <v>2.4582000000000002</v>
      </c>
      <c r="U34" s="26"/>
    </row>
    <row r="35" spans="1:21" x14ac:dyDescent="0.25">
      <c r="A35" s="1">
        <v>33</v>
      </c>
      <c r="B35" t="s">
        <v>98</v>
      </c>
      <c r="D35">
        <v>2.1</v>
      </c>
      <c r="E35" t="s">
        <v>99</v>
      </c>
      <c r="F35">
        <v>875561</v>
      </c>
      <c r="G35" s="34">
        <v>42823</v>
      </c>
      <c r="H35" s="17">
        <v>0.88541666666666663</v>
      </c>
      <c r="I35" s="34">
        <v>42851</v>
      </c>
      <c r="J35" s="17">
        <v>0.76666666666666661</v>
      </c>
      <c r="K35" s="14">
        <f t="shared" si="0"/>
        <v>28</v>
      </c>
      <c r="L35" s="14">
        <f t="shared" si="1"/>
        <v>672</v>
      </c>
      <c r="M35" s="14">
        <f t="shared" si="2"/>
        <v>2.8500000000000005</v>
      </c>
      <c r="N35" s="15">
        <f t="shared" si="3"/>
        <v>669.15</v>
      </c>
      <c r="O35" s="15">
        <f t="shared" si="4"/>
        <v>40149</v>
      </c>
      <c r="P35" t="s">
        <v>151</v>
      </c>
      <c r="Q35" s="49">
        <v>33.289727265927446</v>
      </c>
      <c r="R35" s="20">
        <v>17.374596694116622</v>
      </c>
      <c r="S35" s="20">
        <v>1.619</v>
      </c>
      <c r="U35" s="26"/>
    </row>
    <row r="36" spans="1:21" x14ac:dyDescent="0.25">
      <c r="A36" s="1">
        <v>34</v>
      </c>
      <c r="B36" t="s">
        <v>101</v>
      </c>
      <c r="D36">
        <v>2</v>
      </c>
      <c r="E36" t="s">
        <v>102</v>
      </c>
      <c r="F36">
        <v>875562</v>
      </c>
      <c r="G36" s="34">
        <v>42823</v>
      </c>
      <c r="H36" s="17">
        <v>0.63055555555555554</v>
      </c>
      <c r="I36" s="34">
        <v>42851</v>
      </c>
      <c r="J36" s="17">
        <v>0.63402777777777775</v>
      </c>
      <c r="K36" s="14">
        <f t="shared" si="0"/>
        <v>28</v>
      </c>
      <c r="L36" s="14">
        <f t="shared" si="1"/>
        <v>672</v>
      </c>
      <c r="M36" s="14">
        <f t="shared" si="2"/>
        <v>-8.3333333333333037E-2</v>
      </c>
      <c r="N36" s="15">
        <f t="shared" si="3"/>
        <v>672.08333333333337</v>
      </c>
      <c r="O36" s="15">
        <f t="shared" si="4"/>
        <v>40325</v>
      </c>
      <c r="P36" t="s">
        <v>152</v>
      </c>
      <c r="Q36" s="49">
        <v>109.1985210167516</v>
      </c>
      <c r="R36" s="20">
        <v>56.992965040058245</v>
      </c>
      <c r="S36" s="20">
        <v>5.3339999999999996</v>
      </c>
      <c r="U36" s="33"/>
    </row>
    <row r="37" spans="1:21" x14ac:dyDescent="0.25">
      <c r="A3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November 16</vt:lpstr>
      <vt:lpstr>December 16</vt:lpstr>
      <vt:lpstr>January 17</vt:lpstr>
      <vt:lpstr>February 17</vt:lpstr>
      <vt:lpstr>March 17</vt:lpstr>
      <vt:lpstr>April 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Mapping for Change</dc:creator>
  <cp:lastModifiedBy>Mapping for Change</cp:lastModifiedBy>
  <dcterms:created xsi:type="dcterms:W3CDTF">2017-06-22T09:15:21Z</dcterms:created>
  <dcterms:modified xsi:type="dcterms:W3CDTF">2017-06-22T09:41:57Z</dcterms:modified>
</cp:coreProperties>
</file>